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PERENCANAAN 2023\KAKA PANDANARUM 2024\"/>
    </mc:Choice>
  </mc:AlternateContent>
  <xr:revisionPtr revIDLastSave="0" documentId="13_ncr:1_{89CD975E-7F3A-4956-9D8B-8F1830AB013E}" xr6:coauthVersionLast="47" xr6:coauthVersionMax="47" xr10:uidLastSave="{00000000-0000-0000-0000-000000000000}"/>
  <bookViews>
    <workbookView xWindow="14295" yWindow="0" windowWidth="14610" windowHeight="15585" xr2:uid="{00000000-000D-0000-FFFF-FFFF00000000}"/>
  </bookViews>
  <sheets>
    <sheet name="FORMAT KAK" sheetId="1" r:id="rId1"/>
    <sheet name="RAB" sheetId="2" r:id="rId2"/>
    <sheet name="Petunjuk Pengisian" sheetId="3" r:id="rId3"/>
  </sheets>
  <calcPr calcId="191029"/>
</workbook>
</file>

<file path=xl/calcChain.xml><?xml version="1.0" encoding="utf-8"?>
<calcChain xmlns="http://schemas.openxmlformats.org/spreadsheetml/2006/main">
  <c r="M81" i="2" l="1"/>
  <c r="M80" i="2"/>
  <c r="M79" i="2"/>
  <c r="M78" i="2"/>
  <c r="M76" i="2"/>
  <c r="M75" i="2"/>
  <c r="M74" i="2"/>
  <c r="M73" i="2"/>
  <c r="M71" i="2"/>
  <c r="M70" i="2"/>
  <c r="M69" i="2"/>
  <c r="M68" i="2"/>
  <c r="M67" i="2" s="1"/>
  <c r="M66" i="2"/>
  <c r="M65" i="2"/>
  <c r="M64" i="2"/>
  <c r="M63" i="2"/>
  <c r="M61" i="2"/>
  <c r="M60" i="2"/>
  <c r="M59" i="2"/>
  <c r="M58" i="2"/>
  <c r="M56" i="2"/>
  <c r="M55" i="2"/>
  <c r="M54" i="2"/>
  <c r="M53" i="2"/>
  <c r="M51" i="2"/>
  <c r="M50" i="2"/>
  <c r="M49" i="2"/>
  <c r="M48" i="2"/>
  <c r="M39" i="2"/>
  <c r="M38" i="2"/>
  <c r="M35" i="2" s="1"/>
  <c r="M37" i="2"/>
  <c r="M36" i="2"/>
  <c r="M25" i="2"/>
  <c r="M24" i="2" s="1"/>
  <c r="M32" i="2"/>
  <c r="M31" i="2" s="1"/>
  <c r="M29" i="2"/>
  <c r="M28" i="2"/>
  <c r="B124" i="2"/>
  <c r="B125" i="2"/>
  <c r="L124" i="2"/>
  <c r="L125" i="2"/>
  <c r="M77" i="2" l="1"/>
  <c r="M72" i="2"/>
  <c r="M52" i="2"/>
  <c r="M62" i="2"/>
  <c r="M57" i="2"/>
  <c r="M47" i="2"/>
  <c r="M34" i="2"/>
  <c r="M27" i="2"/>
  <c r="M44" i="2" l="1"/>
  <c r="M45" i="2"/>
  <c r="M46" i="2"/>
  <c r="M22" i="2"/>
  <c r="A53" i="1" l="1"/>
  <c r="M43" i="2"/>
  <c r="M42" i="2" s="1"/>
  <c r="M41" i="2" s="1"/>
  <c r="A41" i="2"/>
  <c r="A34" i="2"/>
  <c r="G66" i="1" l="1"/>
  <c r="D52" i="1"/>
  <c r="D66" i="1" s="1"/>
  <c r="A57" i="1"/>
  <c r="I56" i="1" s="1"/>
  <c r="J66" i="1" l="1"/>
  <c r="K66" i="1"/>
  <c r="M21" i="2" l="1"/>
  <c r="M20" i="2" s="1"/>
  <c r="M19" i="2" s="1"/>
  <c r="M119" i="2" s="1"/>
  <c r="M90" i="2" l="1"/>
  <c r="A19" i="2" l="1"/>
  <c r="B5" i="2"/>
  <c r="B121" i="2" l="1"/>
  <c r="K4" i="2"/>
  <c r="G4" i="2"/>
  <c r="B4" i="2"/>
  <c r="K13" i="2" l="1"/>
  <c r="G13" i="2"/>
  <c r="B13" i="2"/>
  <c r="B11" i="2"/>
  <c r="K10" i="2"/>
  <c r="G10" i="2"/>
  <c r="B10" i="2"/>
  <c r="B8" i="2"/>
  <c r="K7" i="2"/>
  <c r="G7" i="2"/>
  <c r="B7" i="2"/>
  <c r="M114" i="2" l="1"/>
  <c r="M113" i="2" s="1"/>
  <c r="M108" i="2"/>
  <c r="M107" i="2" s="1"/>
  <c r="M95" i="2"/>
  <c r="M94" i="2" s="1"/>
  <c r="M101" i="2"/>
  <c r="M100" i="2" s="1"/>
  <c r="M106" i="2" l="1"/>
  <c r="A65" i="1" s="1"/>
  <c r="M93" i="2"/>
  <c r="A61" i="1" s="1"/>
  <c r="B106" i="2"/>
  <c r="B93" i="2"/>
  <c r="B68" i="1" l="1"/>
  <c r="A49" i="1"/>
  <c r="C48" i="1" s="1"/>
  <c r="B2" i="2"/>
  <c r="B1" i="2"/>
  <c r="C66" i="1" l="1"/>
  <c r="B14" i="2"/>
</calcChain>
</file>

<file path=xl/sharedStrings.xml><?xml version="1.0" encoding="utf-8"?>
<sst xmlns="http://schemas.openxmlformats.org/spreadsheetml/2006/main" count="405" uniqueCount="191">
  <si>
    <t xml:space="preserve">Nama Lembaga </t>
  </si>
  <si>
    <t>Unit Kerja</t>
  </si>
  <si>
    <t>Program</t>
  </si>
  <si>
    <t>Indikator Kinerja Program</t>
  </si>
  <si>
    <t xml:space="preserve">Kegiatan </t>
  </si>
  <si>
    <t>Indikator Kinerja Kegiatan</t>
  </si>
  <si>
    <t>Sub Kegiatan</t>
  </si>
  <si>
    <t>Indikator Sub Kegiatan</t>
  </si>
  <si>
    <t>Indikator</t>
  </si>
  <si>
    <t>Satuan</t>
  </si>
  <si>
    <t>Target</t>
  </si>
  <si>
    <t>A. Latar Belakang</t>
  </si>
  <si>
    <t>1. Dasar Hukum</t>
  </si>
  <si>
    <t>2. Gambaran Umum Kegiatan</t>
  </si>
  <si>
    <t>B. Penerima Manfaat</t>
  </si>
  <si>
    <t>C. Strategi Pencapaian Keluaran</t>
  </si>
  <si>
    <t xml:space="preserve">1. Metode Pelaksanaan </t>
  </si>
  <si>
    <t>2. Tahap dan Waktu Pelaksanaan</t>
  </si>
  <si>
    <t>Jan</t>
  </si>
  <si>
    <t>Feb</t>
  </si>
  <si>
    <t>Maret</t>
  </si>
  <si>
    <t>April</t>
  </si>
  <si>
    <t>Mei</t>
  </si>
  <si>
    <t>Juni</t>
  </si>
  <si>
    <t>Juli</t>
  </si>
  <si>
    <t>Agts</t>
  </si>
  <si>
    <t>Sep</t>
  </si>
  <si>
    <t>Okt</t>
  </si>
  <si>
    <t>Nov</t>
  </si>
  <si>
    <t>Des</t>
  </si>
  <si>
    <t>D. Kurun Waktu Pencapaian Keluaran</t>
  </si>
  <si>
    <t xml:space="preserve">E. Biaya Yang Diperlukan </t>
  </si>
  <si>
    <t>Pimpinan Unit Kerja</t>
  </si>
  <si>
    <t>Alokasi Dana</t>
  </si>
  <si>
    <t>Uraian Tahap/ Komponen/ Jenis Belanja</t>
  </si>
  <si>
    <t>Target Komponen/ Jenis Belanja</t>
  </si>
  <si>
    <t>Jumlah</t>
  </si>
  <si>
    <t>Harga Satuan</t>
  </si>
  <si>
    <t>Jenis Komponen (Utama/ Pendukung)</t>
  </si>
  <si>
    <t>Rincian Perhitungan (Jumlah)</t>
  </si>
  <si>
    <t>Tahap I</t>
  </si>
  <si>
    <t>Komponen II</t>
  </si>
  <si>
    <t>Komponen I</t>
  </si>
  <si>
    <t>xxx</t>
  </si>
  <si>
    <t>xxx.x</t>
  </si>
  <si>
    <t>dst</t>
  </si>
  <si>
    <t>Tahap II</t>
  </si>
  <si>
    <t>xxx.x.x</t>
  </si>
  <si>
    <t>Tahap IX</t>
  </si>
  <si>
    <t>Tahap X</t>
  </si>
  <si>
    <t>TOTAL</t>
  </si>
  <si>
    <t>Penanggung Jawab Kegiatan</t>
  </si>
  <si>
    <t>- Nama Tahap</t>
  </si>
  <si>
    <t>Usulan Pagu</t>
  </si>
  <si>
    <t>Perkiraan Anggaran Kas</t>
  </si>
  <si>
    <t xml:space="preserve">FORMAT KERANGKA ACUAN KERJA </t>
  </si>
  <si>
    <t>%</t>
  </si>
  <si>
    <t>-</t>
  </si>
  <si>
    <t>1. Undang-Undang Nomor 23 Tahun 2014 tentang Pemerintahan Daerah</t>
  </si>
  <si>
    <t>2. Peraturan Pemerintah Nomor 12 Tahun 2019  Tentang Pengelolaan Keuangan Daerah</t>
  </si>
  <si>
    <t>3. Permendagri Nomor 77 Tahun 2020 Tentang Pedoman Teknis Pengelolaan Keuangan Daerah</t>
  </si>
  <si>
    <t>Swakelola</t>
  </si>
  <si>
    <t>Utama</t>
  </si>
  <si>
    <t>4. Peraturan Daerah Kabupaten Banjarnegara Nomor 3 Tahun 2022 tentang Pengelolaan Keuangan Daerah</t>
  </si>
  <si>
    <t>Sasaran OPD</t>
  </si>
  <si>
    <t>3. Kondisi yang dihadapi</t>
  </si>
  <si>
    <t xml:space="preserve">    - Capaian Tahun Lalu</t>
  </si>
  <si>
    <t xml:space="preserve">    - Permasalahan yang dihadapi</t>
  </si>
  <si>
    <t xml:space="preserve">       &gt; Program</t>
  </si>
  <si>
    <t xml:space="preserve">       &gt; Kegiatan</t>
  </si>
  <si>
    <t xml:space="preserve">       &gt; Sub Kegiatan</t>
  </si>
  <si>
    <t>Nama</t>
  </si>
  <si>
    <t>KETERANGAN</t>
  </si>
  <si>
    <t>Nama OPD</t>
  </si>
  <si>
    <t>Diisi nama OPD</t>
  </si>
  <si>
    <t>Diisi nama unit kerja</t>
  </si>
  <si>
    <t>Diisi nama program sesuai dengan dokumen Renja OPD</t>
  </si>
  <si>
    <t>Diisi Indikator Kinerja Program</t>
  </si>
  <si>
    <t>Kegiatan</t>
  </si>
  <si>
    <t>Diisi indikator kinerja kegiatan</t>
  </si>
  <si>
    <t>Indikator sub Kegiatan</t>
  </si>
  <si>
    <t>Diisi indikator sub kegiatan</t>
  </si>
  <si>
    <t>Dasar Hukum</t>
  </si>
  <si>
    <t>Diisi dengan dasar hukum tugas fungsi dan/ atau ketentuan yang terkait langsung dengan kegiatan yang akan dilaksanakan</t>
  </si>
  <si>
    <t>Gambaran Umum</t>
  </si>
  <si>
    <t>Penerima manfaat</t>
  </si>
  <si>
    <t>Diisi dengan penerima manfaat baik internal dan/ atau eksternal lembaga</t>
  </si>
  <si>
    <t>Metode Pelaksanaan</t>
  </si>
  <si>
    <t>Diisi dengan cara pelaksanaannya berupa swakelola, pihak ketiga atau campuran.</t>
  </si>
  <si>
    <t>Tahap dan waku pelaksanaan</t>
  </si>
  <si>
    <t>Kurun waktu pencapaian keluaran</t>
  </si>
  <si>
    <t>Biaya yang diperlukan</t>
  </si>
  <si>
    <t>Diisi sasaran OPD yang didukung oleh sub kegiatan sesuai Renstra</t>
  </si>
  <si>
    <t>Diisi nama kegiatan sesuai dengan dokumen Renja OPD</t>
  </si>
  <si>
    <t>Diisi sub kegiatan secara</t>
  </si>
  <si>
    <t>Diisi penjelasan singkat mengenai kegiatan yang akan dilaksanakan</t>
  </si>
  <si>
    <t>Kondisi yang dihadapi</t>
  </si>
  <si>
    <t>- Capaian Tahun Lalu</t>
  </si>
  <si>
    <t xml:space="preserve">       &gt; Sasaran OPD</t>
  </si>
  <si>
    <t>Dijelaskan capaian kinerja Sasaran OPD, Program, Kegiatan, dan Sub Kegiatan tahun n-1 atau n-2 sesuai ketersediaan data</t>
  </si>
  <si>
    <t>- Permasalahan Yang dihadapi</t>
  </si>
  <si>
    <t>Dijelaskan terhadap masalah- maalah yang dihadapi pada waktu lampau</t>
  </si>
  <si>
    <t>Kerangka Acuan Kerja ini disusun melalui kerangka pentahapan. Pada seksi tahapan, diisikan tahapan-tahapan yang dilalui dalam sub kegiatan ini untuk dapat mencapai output yang ditargetkan.</t>
  </si>
  <si>
    <r>
      <t>Jadwal waktu (</t>
    </r>
    <r>
      <rPr>
        <i/>
        <sz val="12"/>
        <color theme="1"/>
        <rFont val="Calibri"/>
        <family val="2"/>
        <scheme val="minor"/>
      </rPr>
      <t>time table</t>
    </r>
    <r>
      <rPr>
        <sz val="12"/>
        <color theme="1"/>
        <rFont val="Calibri"/>
        <family val="2"/>
        <scheme val="minor"/>
      </rPr>
      <t xml:space="preserve">) pelaksanaan diisikan sesuai target pelaksanaan tiap tahapan dalam sub kegiatan. </t>
    </r>
  </si>
  <si>
    <t>Untuk usulan pagu diisikan pada RAB. Penginputan dilakukan pada tahapan rencana pencairan tiap tahapannya.</t>
  </si>
  <si>
    <t>Secara otomatis akan terisisaat sudah menginput target pencairan tiap tahapan yang ada.</t>
  </si>
  <si>
    <t>Penanggung jawab kegiatan</t>
  </si>
  <si>
    <t xml:space="preserve">Pimpinan Unit Kerja </t>
  </si>
  <si>
    <t>Diisi dengan pimpinan OPD sebagai tanda mengesahkan dan mengetahui usulan tersebut.</t>
  </si>
  <si>
    <t>Diisi dengan calon PPTK pengusul sub kegiatan.</t>
  </si>
  <si>
    <t>Diisi dengan kurun waktu pencapaian pelaksanaan.</t>
  </si>
  <si>
    <t>Diisi melalui jumlah RAB yang terlampir (jumlah otomatis muncul).</t>
  </si>
  <si>
    <t>- Sheet KAK</t>
  </si>
  <si>
    <t>Kolom 1</t>
  </si>
  <si>
    <t>Kolom 2</t>
  </si>
  <si>
    <t>Diisi uraian nama komponen atau jenis belanja</t>
  </si>
  <si>
    <t>Kolom 3</t>
  </si>
  <si>
    <t>Target komponen/ jenis belanja</t>
  </si>
  <si>
    <t>Diisi jumlah atau banyaknya komponen/ jenis belanja</t>
  </si>
  <si>
    <t>Kolom 4</t>
  </si>
  <si>
    <t>Jenis komponen (utama/ pendukung)</t>
  </si>
  <si>
    <t>Diisi komponen utama/ pendukung</t>
  </si>
  <si>
    <t>Kolom 5</t>
  </si>
  <si>
    <t>Rincian Perhitungan (jumlah)</t>
  </si>
  <si>
    <t xml:space="preserve">Diisi formula perhitugan sesuai dengan jumlah atau banyaknya jenis belanja </t>
  </si>
  <si>
    <t>Kolom 6</t>
  </si>
  <si>
    <t>Diisi nominal harga satuan yang berpedoman pada standar biaya yang berlaku</t>
  </si>
  <si>
    <t>Diisi nominal pada hasil perhitungan pada rincian perhitungan (jumlah) dikali harga satuan</t>
  </si>
  <si>
    <t>- PETUNJUK PENGISIAN TABEL PADA RAB (bagan informasi secara informasi otomatis terisi saat sheet KAK telah selesai dilaksanakan)</t>
  </si>
  <si>
    <t>M I - M IV</t>
  </si>
  <si>
    <t>Pembantu PPTK</t>
  </si>
  <si>
    <t>2 bln</t>
  </si>
  <si>
    <t>5. Permendagri Nomor 86 Tahun 2017 tentang Tata Cara Perencanaan, Pengendalian dan Evaluasi</t>
  </si>
  <si>
    <t>angka</t>
  </si>
  <si>
    <t>85,50</t>
  </si>
  <si>
    <t>Persentase Penunjang Urusan Pemerintahan Daerah Kabupaten / Kota yang terlaksana</t>
  </si>
  <si>
    <t xml:space="preserve">    merupakan koordinator penyelenggaraan pemerintahan, pelayanan publik dan pemberdayaan desa dan kelurahan.</t>
  </si>
  <si>
    <t>6. Peraturan Bupati Banjarnegara Nomor 84 Tahun 2016 tentang Kedudukan, Susunan Organisasi, Tugas dan Fungsi serta Tata Kerja Kecamatan, Kecamatan</t>
  </si>
  <si>
    <t>12 Bulan</t>
  </si>
  <si>
    <t>Program Penunjang Urusan Pemerintahan Daerah</t>
  </si>
  <si>
    <t>M I  - M IV</t>
  </si>
  <si>
    <t>Pelaksanaan Urusan Pemerintahan yang Dilimpahkan kepada Camat</t>
  </si>
  <si>
    <t>Persentase Pelaksanaan Urusan Pemerintahan yang Dilimpahkan kepada Camat yang terselenggara</t>
  </si>
  <si>
    <t>Menyediakan konsumsi untuk penyelenggaraan rapat koordinasi terkait perizinan</t>
  </si>
  <si>
    <t>laporan</t>
  </si>
  <si>
    <t>Tahap III</t>
  </si>
  <si>
    <t>Pelaksanaan Urusan Pemerintahan yang Terkait dengan Kewenangan Lain yang Dilimpahkan</t>
  </si>
  <si>
    <t>Jumlah Laporan Pelaksanaan Kewenangan Lain yang di limpahkan</t>
  </si>
  <si>
    <t>- Belanja honorarium Narasumber dan Tim Pelaksana Kegiatan dan Sekretariat Tim Pelaksana Kegiatan</t>
  </si>
  <si>
    <t>Belanja Makanan</t>
  </si>
  <si>
    <t>Belanja jamuan minum dan makanan kecil</t>
  </si>
  <si>
    <t>dos</t>
  </si>
  <si>
    <t>Komponen I  Honorarium Narasumber</t>
  </si>
  <si>
    <t>Anggota</t>
  </si>
  <si>
    <t>Ketua</t>
  </si>
  <si>
    <t>Sekretaris</t>
  </si>
  <si>
    <t>kali</t>
  </si>
  <si>
    <t>Nilai IKM Kecamatan</t>
  </si>
  <si>
    <t>IKM = 85,19</t>
  </si>
  <si>
    <t>1 Laporan</t>
  </si>
  <si>
    <t>Masyarakat</t>
  </si>
  <si>
    <t>Kecamatan Pandanarum</t>
  </si>
  <si>
    <t>NAJIB KUSBANDONO, S.Sos</t>
  </si>
  <si>
    <t>NIP. 19660604 198901 1 003</t>
  </si>
  <si>
    <t>SAGIYO S.IP</t>
  </si>
  <si>
    <t>NIP. 19721007 199903 1 007</t>
  </si>
  <si>
    <t>Komponen I  Makan Minum</t>
  </si>
  <si>
    <t>Komponen II Bahan Cetak</t>
  </si>
  <si>
    <t>Komponen III ATK</t>
  </si>
  <si>
    <t>Komponen IV Kertas dan Cover</t>
  </si>
  <si>
    <t>Fotocopy</t>
  </si>
  <si>
    <t>Lembar</t>
  </si>
  <si>
    <t>Snelheckter Kertas</t>
  </si>
  <si>
    <t>Snelheckter Kertas Folio</t>
  </si>
  <si>
    <t>Buah</t>
  </si>
  <si>
    <t xml:space="preserve">Kertas HVS F4 70 g </t>
  </si>
  <si>
    <t>Rim</t>
  </si>
  <si>
    <t>- Makan minum,Belanja ATK,Kertas cover,dan Bahan Cetak</t>
  </si>
  <si>
    <t>- Honorarium Narasumber atau Pembahas, Moderator
Honorarium Narasumber atau Pembahas, Moderator,Pembawa Acara, dan Panitia</t>
  </si>
  <si>
    <t xml:space="preserve"> Sekretaris</t>
  </si>
  <si>
    <t>Komponen I  Intensifikasi PBB Desa Beji</t>
  </si>
  <si>
    <t xml:space="preserve">Wakil Ketua </t>
  </si>
  <si>
    <t>OB</t>
  </si>
  <si>
    <t>Komponen II  Intensifikasi PBB Desa Sirongge</t>
  </si>
  <si>
    <t>Komponen III  Intensifikasi PBB Desa Lawen</t>
  </si>
  <si>
    <t>Komponen IV  Intensifikasi PBB Desa Pingitlor</t>
  </si>
  <si>
    <t>Komponen V  Intensifikasi PBB Desa Pringamba</t>
  </si>
  <si>
    <t>Komponen VI  Intensifikasi PBB Desa Pasegeran</t>
  </si>
  <si>
    <t>Komponen VIII  Intensifikasi PBB Desa Pandanarum</t>
  </si>
  <si>
    <t>Komponen VII  Intensifikasi PBB Desa Sinduaji</t>
  </si>
  <si>
    <t>Penanggungjawab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</si>
</sst>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&quot;Rp&quot;#,##0"/>
    <numFmt numFmtId="168" formatCode="0.00#######"/>
    <numFmt numFmtId="169" formatCode="#,##0.00#######"/>
  </numFmts>
  <fonts count="2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0"/>
      <color theme="1"/>
      <name val="Calibri"/>
      <family val="2"/>
      <charset val="1"/>
      <scheme val="minor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0"/>
      <name val="Bookman Old Style"/>
      <family val="1"/>
    </font>
    <font>
      <sz val="10"/>
      <name val="Calibri"/>
      <family val="2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0"/>
      <name val="Calibri"/>
      <family val="2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scheme val="minor"/>
    </font>
    <font>
      <sz val="11"/>
      <name val="Bookman Old Style"/>
      <family val="1"/>
    </font>
    <font>
      <b/>
      <u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indexed="64"/>
      </top>
      <bottom style="thin">
        <color indexed="64"/>
      </bottom>
      <diagonal/>
    </border>
    <border>
      <left/>
      <right style="thin">
        <color rgb="FF7F7F7F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8" fillId="0" borderId="0"/>
  </cellStyleXfs>
  <cellXfs count="163">
    <xf numFmtId="0" fontId="0" fillId="0" borderId="0" xfId="0"/>
    <xf numFmtId="0" fontId="0" fillId="0" borderId="1" xfId="0" applyBorder="1"/>
    <xf numFmtId="0" fontId="6" fillId="0" borderId="1" xfId="0" applyFont="1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7" fillId="0" borderId="0" xfId="0" applyFont="1"/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0" fillId="0" borderId="7" xfId="0" quotePrefix="1" applyBorder="1" applyAlignment="1">
      <alignment vertical="center"/>
    </xf>
    <xf numFmtId="0" fontId="0" fillId="2" borderId="7" xfId="0" quotePrefix="1" applyFill="1" applyBorder="1" applyAlignment="1">
      <alignment vertical="center"/>
    </xf>
    <xf numFmtId="0" fontId="0" fillId="3" borderId="6" xfId="0" quotePrefix="1" applyFill="1" applyBorder="1" applyAlignment="1">
      <alignment vertical="center"/>
    </xf>
    <xf numFmtId="0" fontId="0" fillId="3" borderId="7" xfId="0" quotePrefix="1" applyFill="1" applyBorder="1" applyAlignment="1">
      <alignment vertical="center"/>
    </xf>
    <xf numFmtId="0" fontId="6" fillId="0" borderId="0" xfId="0" applyFont="1"/>
    <xf numFmtId="166" fontId="0" fillId="4" borderId="7" xfId="1" quotePrefix="1" applyNumberFormat="1" applyFont="1" applyFill="1" applyBorder="1" applyAlignment="1">
      <alignment vertical="center"/>
    </xf>
    <xf numFmtId="166" fontId="0" fillId="0" borderId="0" xfId="0" applyNumberFormat="1"/>
    <xf numFmtId="166" fontId="9" fillId="2" borderId="1" xfId="1" applyNumberFormat="1" applyFont="1" applyFill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7" xfId="0" quotePrefix="1" applyBorder="1" applyAlignment="1">
      <alignment vertical="center" wrapText="1"/>
    </xf>
    <xf numFmtId="0" fontId="10" fillId="0" borderId="0" xfId="0" applyFont="1" applyAlignment="1">
      <alignment horizontal="center"/>
    </xf>
    <xf numFmtId="0" fontId="0" fillId="0" borderId="1" xfId="0" quotePrefix="1" applyBorder="1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quotePrefix="1" applyFont="1" applyBorder="1" applyAlignment="1">
      <alignment vertical="center" wrapText="1"/>
    </xf>
    <xf numFmtId="0" fontId="0" fillId="0" borderId="0" xfId="0" quotePrefix="1"/>
    <xf numFmtId="0" fontId="11" fillId="0" borderId="0" xfId="0" applyFont="1" applyAlignment="1">
      <alignment vertical="center" wrapText="1"/>
    </xf>
    <xf numFmtId="0" fontId="13" fillId="0" borderId="0" xfId="0" applyFont="1"/>
    <xf numFmtId="0" fontId="0" fillId="0" borderId="0" xfId="0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15" fillId="0" borderId="0" xfId="0" applyFont="1" applyAlignment="1">
      <alignment horizontal="center"/>
    </xf>
    <xf numFmtId="0" fontId="15" fillId="0" borderId="0" xfId="0" quotePrefix="1" applyFont="1" applyAlignment="1">
      <alignment horizontal="center"/>
    </xf>
    <xf numFmtId="0" fontId="4" fillId="0" borderId="0" xfId="0" applyFont="1"/>
    <xf numFmtId="0" fontId="15" fillId="0" borderId="0" xfId="0" quotePrefix="1" applyFont="1"/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164" fontId="2" fillId="0" borderId="0" xfId="2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166" fontId="2" fillId="0" borderId="2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168" fontId="19" fillId="0" borderId="8" xfId="3" applyNumberFormat="1" applyFont="1" applyBorder="1" applyAlignment="1">
      <alignment vertical="top" shrinkToFit="1"/>
    </xf>
    <xf numFmtId="0" fontId="19" fillId="0" borderId="8" xfId="3" applyFont="1" applyBorder="1" applyAlignment="1">
      <alignment horizontal="left" vertical="top"/>
    </xf>
    <xf numFmtId="0" fontId="19" fillId="0" borderId="2" xfId="3" applyFont="1" applyBorder="1" applyAlignment="1">
      <alignment vertical="top"/>
    </xf>
    <xf numFmtId="168" fontId="19" fillId="0" borderId="0" xfId="3" applyNumberFormat="1" applyFont="1" applyAlignment="1">
      <alignment horizontal="left" vertical="top" shrinkToFit="1"/>
    </xf>
    <xf numFmtId="0" fontId="19" fillId="0" borderId="0" xfId="3" applyFont="1" applyAlignment="1">
      <alignment horizontal="left" vertical="top"/>
    </xf>
    <xf numFmtId="0" fontId="2" fillId="0" borderId="4" xfId="0" applyFont="1" applyBorder="1" applyAlignment="1">
      <alignment horizontal="center" vertical="center"/>
    </xf>
    <xf numFmtId="166" fontId="2" fillId="0" borderId="4" xfId="1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19" fillId="0" borderId="3" xfId="3" applyFont="1" applyBorder="1" applyAlignment="1">
      <alignment horizontal="left" vertical="top" wrapText="1"/>
    </xf>
    <xf numFmtId="0" fontId="19" fillId="0" borderId="4" xfId="3" applyFont="1" applyBorder="1" applyAlignment="1">
      <alignment horizontal="left" vertical="top" wrapText="1"/>
    </xf>
    <xf numFmtId="0" fontId="19" fillId="0" borderId="2" xfId="3" applyFont="1" applyBorder="1" applyAlignment="1">
      <alignment horizontal="left" vertical="top"/>
    </xf>
    <xf numFmtId="0" fontId="19" fillId="0" borderId="3" xfId="3" applyFont="1" applyBorder="1" applyAlignment="1">
      <alignment horizontal="left" vertical="top"/>
    </xf>
    <xf numFmtId="0" fontId="19" fillId="0" borderId="4" xfId="3" applyFont="1" applyBorder="1" applyAlignment="1">
      <alignment horizontal="left" vertical="top"/>
    </xf>
    <xf numFmtId="0" fontId="17" fillId="0" borderId="0" xfId="0" applyFont="1"/>
    <xf numFmtId="0" fontId="14" fillId="0" borderId="0" xfId="0" applyFont="1"/>
    <xf numFmtId="0" fontId="20" fillId="0" borderId="0" xfId="0" applyFont="1"/>
    <xf numFmtId="0" fontId="21" fillId="0" borderId="0" xfId="0" applyFont="1" applyAlignment="1">
      <alignment horizontal="center"/>
    </xf>
    <xf numFmtId="168" fontId="19" fillId="0" borderId="0" xfId="3" applyNumberFormat="1" applyFont="1" applyAlignment="1">
      <alignment vertical="top" shrinkToFit="1"/>
    </xf>
    <xf numFmtId="169" fontId="19" fillId="0" borderId="0" xfId="3" applyNumberFormat="1" applyFont="1" applyAlignment="1">
      <alignment horizontal="right" vertical="top" shrinkToFit="1"/>
    </xf>
    <xf numFmtId="0" fontId="19" fillId="0" borderId="9" xfId="3" applyFont="1" applyBorder="1" applyAlignment="1">
      <alignment horizontal="left" vertical="top"/>
    </xf>
    <xf numFmtId="0" fontId="19" fillId="0" borderId="3" xfId="3" applyFont="1" applyBorder="1" applyAlignment="1">
      <alignment vertical="top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9" fontId="19" fillId="0" borderId="1" xfId="3" applyNumberFormat="1" applyFont="1" applyBorder="1" applyAlignment="1">
      <alignment horizontal="right" vertical="top" shrinkToFit="1"/>
    </xf>
    <xf numFmtId="168" fontId="19" fillId="0" borderId="11" xfId="3" applyNumberFormat="1" applyFont="1" applyBorder="1" applyAlignment="1">
      <alignment vertical="top" shrinkToFit="1"/>
    </xf>
    <xf numFmtId="0" fontId="19" fillId="0" borderId="11" xfId="3" applyFont="1" applyBorder="1" applyAlignment="1">
      <alignment horizontal="left" vertical="top"/>
    </xf>
    <xf numFmtId="169" fontId="19" fillId="0" borderId="12" xfId="3" applyNumberFormat="1" applyFont="1" applyBorder="1" applyAlignment="1">
      <alignment horizontal="right" vertical="top" shrinkToFit="1"/>
    </xf>
    <xf numFmtId="168" fontId="19" fillId="0" borderId="3" xfId="3" applyNumberFormat="1" applyFont="1" applyBorder="1" applyAlignment="1">
      <alignment vertical="top" shrinkToFit="1"/>
    </xf>
    <xf numFmtId="169" fontId="19" fillId="0" borderId="3" xfId="3" applyNumberFormat="1" applyFont="1" applyBorder="1" applyAlignment="1">
      <alignment horizontal="right" vertical="top" shrinkToFit="1"/>
    </xf>
    <xf numFmtId="168" fontId="19" fillId="0" borderId="2" xfId="3" applyNumberFormat="1" applyFont="1" applyBorder="1" applyAlignment="1">
      <alignment vertical="top" shrinkToFit="1"/>
    </xf>
    <xf numFmtId="169" fontId="19" fillId="0" borderId="4" xfId="3" applyNumberFormat="1" applyFont="1" applyBorder="1" applyAlignment="1">
      <alignment horizontal="right" vertical="top" shrinkToFit="1"/>
    </xf>
    <xf numFmtId="166" fontId="2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169" fontId="19" fillId="0" borderId="2" xfId="3" applyNumberFormat="1" applyFont="1" applyBorder="1" applyAlignment="1">
      <alignment horizontal="right" vertical="top" shrinkToFit="1"/>
    </xf>
    <xf numFmtId="0" fontId="9" fillId="0" borderId="5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9" fontId="3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9" fontId="3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9" fillId="5" borderId="5" xfId="0" applyFont="1" applyFill="1" applyBorder="1" applyAlignment="1">
      <alignment horizontal="center"/>
    </xf>
    <xf numFmtId="0" fontId="9" fillId="5" borderId="7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/>
    </xf>
    <xf numFmtId="0" fontId="9" fillId="4" borderId="7" xfId="0" applyFont="1" applyFill="1" applyBorder="1" applyAlignment="1">
      <alignment horizontal="center"/>
    </xf>
    <xf numFmtId="166" fontId="9" fillId="4" borderId="5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left" wrapText="1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left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top" wrapText="1"/>
    </xf>
    <xf numFmtId="0" fontId="0" fillId="0" borderId="1" xfId="0" quotePrefix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6" fontId="6" fillId="0" borderId="1" xfId="1" applyNumberFormat="1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6" fontId="9" fillId="0" borderId="5" xfId="0" applyNumberFormat="1" applyFont="1" applyBorder="1" applyAlignment="1">
      <alignment horizontal="center"/>
    </xf>
    <xf numFmtId="0" fontId="0" fillId="0" borderId="1" xfId="0" applyBorder="1" applyAlignment="1">
      <alignment horizontal="left"/>
    </xf>
    <xf numFmtId="164" fontId="9" fillId="0" borderId="5" xfId="2" applyFont="1" applyFill="1" applyBorder="1" applyAlignment="1">
      <alignment horizontal="center"/>
    </xf>
    <xf numFmtId="164" fontId="9" fillId="0" borderId="7" xfId="2" applyFont="1" applyFill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166" fontId="2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166" fontId="6" fillId="0" borderId="1" xfId="1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9" fillId="0" borderId="1" xfId="3" applyFont="1" applyBorder="1" applyAlignment="1">
      <alignment horizontal="left" vertical="top"/>
    </xf>
    <xf numFmtId="166" fontId="2" fillId="0" borderId="2" xfId="1" applyNumberFormat="1" applyFont="1" applyBorder="1" applyAlignment="1">
      <alignment horizontal="center" vertical="center"/>
    </xf>
    <xf numFmtId="166" fontId="2" fillId="0" borderId="4" xfId="1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2" borderId="1" xfId="0" applyFont="1" applyFill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167" fontId="6" fillId="0" borderId="1" xfId="0" applyNumberFormat="1" applyFont="1" applyBorder="1" applyAlignment="1">
      <alignment horizontal="left"/>
    </xf>
    <xf numFmtId="169" fontId="19" fillId="0" borderId="12" xfId="3" applyNumberFormat="1" applyFont="1" applyFill="1" applyBorder="1" applyAlignment="1">
      <alignment horizontal="right" vertical="top" shrinkToFit="1"/>
    </xf>
    <xf numFmtId="169" fontId="19" fillId="0" borderId="3" xfId="3" applyNumberFormat="1" applyFont="1" applyFill="1" applyBorder="1" applyAlignment="1">
      <alignment horizontal="right" vertical="top" shrinkToFit="1"/>
    </xf>
    <xf numFmtId="166" fontId="2" fillId="0" borderId="1" xfId="1" applyNumberFormat="1" applyFont="1" applyFill="1" applyBorder="1" applyAlignment="1">
      <alignment horizontal="center" vertical="center"/>
    </xf>
  </cellXfs>
  <cellStyles count="4">
    <cellStyle name="Comma" xfId="1" builtinId="3"/>
    <cellStyle name="Comma [0]" xfId="2" builtinId="6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7"/>
  <sheetViews>
    <sheetView tabSelected="1" view="pageBreakPreview" zoomScale="85" zoomScaleNormal="85" zoomScaleSheetLayoutView="85" workbookViewId="0">
      <selection activeCell="O72" sqref="O72"/>
    </sheetView>
  </sheetViews>
  <sheetFormatPr defaultRowHeight="15" x14ac:dyDescent="0.25"/>
  <cols>
    <col min="1" max="1" width="33.5703125" customWidth="1"/>
    <col min="2" max="13" width="11.28515625" customWidth="1"/>
    <col min="14" max="14" width="12.5703125" customWidth="1"/>
  </cols>
  <sheetData>
    <row r="1" spans="1:15" x14ac:dyDescent="0.25">
      <c r="C1" s="14" t="s">
        <v>55</v>
      </c>
    </row>
    <row r="3" spans="1:15" x14ac:dyDescent="0.25">
      <c r="A3" s="1" t="s">
        <v>0</v>
      </c>
      <c r="B3" s="109" t="s">
        <v>161</v>
      </c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</row>
    <row r="4" spans="1:15" x14ac:dyDescent="0.25">
      <c r="A4" s="1" t="s">
        <v>1</v>
      </c>
      <c r="B4" s="109" t="s">
        <v>161</v>
      </c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</row>
    <row r="5" spans="1:15" x14ac:dyDescent="0.25">
      <c r="A5" s="91" t="s">
        <v>64</v>
      </c>
      <c r="B5" s="108" t="s">
        <v>8</v>
      </c>
      <c r="C5" s="108"/>
      <c r="D5" s="108"/>
      <c r="E5" s="108"/>
      <c r="F5" s="108"/>
      <c r="G5" s="108" t="s">
        <v>10</v>
      </c>
      <c r="H5" s="108"/>
      <c r="I5" s="108"/>
      <c r="J5" s="108"/>
      <c r="K5" s="108" t="s">
        <v>9</v>
      </c>
      <c r="L5" s="108"/>
      <c r="M5" s="108"/>
    </row>
    <row r="6" spans="1:15" ht="31.5" customHeight="1" x14ac:dyDescent="0.25">
      <c r="A6" s="91"/>
      <c r="B6" s="116" t="s">
        <v>157</v>
      </c>
      <c r="C6" s="116"/>
      <c r="D6" s="116"/>
      <c r="E6" s="116"/>
      <c r="F6" s="116"/>
      <c r="G6" s="117" t="s">
        <v>134</v>
      </c>
      <c r="H6" s="118"/>
      <c r="I6" s="118"/>
      <c r="J6" s="118"/>
      <c r="K6" s="118" t="s">
        <v>133</v>
      </c>
      <c r="L6" s="118"/>
      <c r="M6" s="118"/>
    </row>
    <row r="7" spans="1:15" x14ac:dyDescent="0.25">
      <c r="A7" s="1" t="s">
        <v>2</v>
      </c>
      <c r="B7" s="109" t="s">
        <v>139</v>
      </c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</row>
    <row r="8" spans="1:15" x14ac:dyDescent="0.25">
      <c r="A8" s="106" t="s">
        <v>3</v>
      </c>
      <c r="B8" s="108" t="s">
        <v>8</v>
      </c>
      <c r="C8" s="108"/>
      <c r="D8" s="108"/>
      <c r="E8" s="108"/>
      <c r="F8" s="108"/>
      <c r="G8" s="108" t="s">
        <v>10</v>
      </c>
      <c r="H8" s="108"/>
      <c r="I8" s="108"/>
      <c r="J8" s="108"/>
      <c r="K8" s="108" t="s">
        <v>9</v>
      </c>
      <c r="L8" s="108"/>
      <c r="M8" s="108"/>
    </row>
    <row r="9" spans="1:15" s="29" customFormat="1" ht="36.75" customHeight="1" x14ac:dyDescent="0.25">
      <c r="A9" s="106"/>
      <c r="B9" s="115" t="s">
        <v>135</v>
      </c>
      <c r="C9" s="115"/>
      <c r="D9" s="115"/>
      <c r="E9" s="115"/>
      <c r="F9" s="115"/>
      <c r="G9" s="106">
        <v>100</v>
      </c>
      <c r="H9" s="106"/>
      <c r="I9" s="106"/>
      <c r="J9" s="106"/>
      <c r="K9" s="106" t="s">
        <v>56</v>
      </c>
      <c r="L9" s="106"/>
      <c r="M9" s="106"/>
    </row>
    <row r="10" spans="1:15" ht="15" customHeight="1" x14ac:dyDescent="0.25">
      <c r="A10" s="1" t="s">
        <v>4</v>
      </c>
      <c r="B10" s="107" t="s">
        <v>141</v>
      </c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</row>
    <row r="11" spans="1:15" x14ac:dyDescent="0.25">
      <c r="A11" s="106" t="s">
        <v>5</v>
      </c>
      <c r="B11" s="108" t="s">
        <v>8</v>
      </c>
      <c r="C11" s="108"/>
      <c r="D11" s="108"/>
      <c r="E11" s="108"/>
      <c r="F11" s="108"/>
      <c r="G11" s="108" t="s">
        <v>10</v>
      </c>
      <c r="H11" s="108"/>
      <c r="I11" s="108"/>
      <c r="J11" s="108"/>
      <c r="K11" s="108" t="s">
        <v>9</v>
      </c>
      <c r="L11" s="108"/>
      <c r="M11" s="108"/>
    </row>
    <row r="12" spans="1:15" s="29" customFormat="1" ht="28.5" customHeight="1" x14ac:dyDescent="0.25">
      <c r="A12" s="106"/>
      <c r="B12" s="114" t="s">
        <v>142</v>
      </c>
      <c r="C12" s="114"/>
      <c r="D12" s="114"/>
      <c r="E12" s="114"/>
      <c r="F12" s="114"/>
      <c r="G12" s="106">
        <v>100</v>
      </c>
      <c r="H12" s="106"/>
      <c r="I12" s="106"/>
      <c r="J12" s="106"/>
      <c r="K12" s="106" t="s">
        <v>56</v>
      </c>
      <c r="L12" s="106"/>
      <c r="M12" s="106"/>
    </row>
    <row r="13" spans="1:15" x14ac:dyDescent="0.25">
      <c r="A13" s="1" t="s">
        <v>6</v>
      </c>
      <c r="B13" s="109" t="s">
        <v>146</v>
      </c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O13" s="70"/>
    </row>
    <row r="14" spans="1:15" x14ac:dyDescent="0.25">
      <c r="A14" s="106" t="s">
        <v>7</v>
      </c>
      <c r="B14" s="108" t="s">
        <v>8</v>
      </c>
      <c r="C14" s="108"/>
      <c r="D14" s="108"/>
      <c r="E14" s="108"/>
      <c r="F14" s="108"/>
      <c r="G14" s="108" t="s">
        <v>10</v>
      </c>
      <c r="H14" s="108"/>
      <c r="I14" s="108"/>
      <c r="J14" s="108"/>
      <c r="K14" s="108" t="s">
        <v>9</v>
      </c>
      <c r="L14" s="108"/>
      <c r="M14" s="108"/>
      <c r="O14" s="70"/>
    </row>
    <row r="15" spans="1:15" s="29" customFormat="1" ht="50.25" customHeight="1" x14ac:dyDescent="0.25">
      <c r="A15" s="106"/>
      <c r="B15" s="110" t="s">
        <v>147</v>
      </c>
      <c r="C15" s="111"/>
      <c r="D15" s="111"/>
      <c r="E15" s="111"/>
      <c r="F15" s="112"/>
      <c r="G15" s="113">
        <v>1</v>
      </c>
      <c r="H15" s="106"/>
      <c r="I15" s="106"/>
      <c r="J15" s="106"/>
      <c r="K15" s="106" t="s">
        <v>144</v>
      </c>
      <c r="L15" s="106"/>
      <c r="M15" s="106"/>
      <c r="O15" s="70"/>
    </row>
    <row r="16" spans="1:15" x14ac:dyDescent="0.25">
      <c r="A16" s="109" t="s">
        <v>11</v>
      </c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O16" s="70"/>
    </row>
    <row r="17" spans="1:15" x14ac:dyDescent="0.25">
      <c r="A17" s="1" t="s">
        <v>12</v>
      </c>
      <c r="B17" s="128" t="s">
        <v>58</v>
      </c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O17" s="70"/>
    </row>
    <row r="18" spans="1:15" x14ac:dyDescent="0.25">
      <c r="A18" s="1"/>
      <c r="B18" s="128" t="s">
        <v>59</v>
      </c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O18" s="70"/>
    </row>
    <row r="19" spans="1:15" x14ac:dyDescent="0.25">
      <c r="A19" s="1"/>
      <c r="B19" s="128" t="s">
        <v>60</v>
      </c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</row>
    <row r="20" spans="1:15" x14ac:dyDescent="0.25">
      <c r="A20" s="1"/>
      <c r="B20" s="128" t="s">
        <v>63</v>
      </c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</row>
    <row r="21" spans="1:15" hidden="1" x14ac:dyDescent="0.25">
      <c r="A21" s="1"/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</row>
    <row r="22" spans="1:15" hidden="1" x14ac:dyDescent="0.25">
      <c r="A22" s="1"/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</row>
    <row r="23" spans="1:15" x14ac:dyDescent="0.25">
      <c r="A23" s="1"/>
      <c r="B23" s="92" t="s">
        <v>132</v>
      </c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4"/>
    </row>
    <row r="24" spans="1:15" x14ac:dyDescent="0.25">
      <c r="A24" s="1"/>
      <c r="B24" s="32" t="s">
        <v>137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4"/>
    </row>
    <row r="25" spans="1:15" x14ac:dyDescent="0.25">
      <c r="A25" s="1"/>
      <c r="B25" s="32" t="s">
        <v>136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4"/>
    </row>
    <row r="26" spans="1:15" x14ac:dyDescent="0.25">
      <c r="A26" s="1"/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4"/>
    </row>
    <row r="27" spans="1:15" x14ac:dyDescent="0.25">
      <c r="A27" s="1" t="s">
        <v>13</v>
      </c>
      <c r="B27" s="116" t="s">
        <v>143</v>
      </c>
      <c r="C27" s="116"/>
      <c r="D27" s="116"/>
      <c r="E27" s="116"/>
      <c r="F27" s="116"/>
      <c r="G27" s="116"/>
      <c r="H27" s="116"/>
      <c r="I27" s="116"/>
      <c r="J27" s="116"/>
      <c r="K27" s="116"/>
      <c r="L27" s="116"/>
      <c r="M27" s="116"/>
    </row>
    <row r="28" spans="1:15" ht="16.5" customHeight="1" x14ac:dyDescent="0.25">
      <c r="A28" s="1"/>
      <c r="B28" s="116"/>
      <c r="C28" s="116"/>
      <c r="D28" s="116"/>
      <c r="E28" s="116"/>
      <c r="F28" s="116"/>
      <c r="G28" s="116"/>
      <c r="H28" s="116"/>
      <c r="I28" s="116"/>
      <c r="J28" s="116"/>
      <c r="K28" s="116"/>
      <c r="L28" s="116"/>
      <c r="M28" s="116"/>
    </row>
    <row r="29" spans="1:15" hidden="1" x14ac:dyDescent="0.25">
      <c r="A29" s="1"/>
      <c r="B29" s="116"/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</row>
    <row r="30" spans="1:15" hidden="1" x14ac:dyDescent="0.25">
      <c r="A30" s="1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</row>
    <row r="31" spans="1:15" hidden="1" x14ac:dyDescent="0.25">
      <c r="A31" s="1"/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</row>
    <row r="32" spans="1:15" hidden="1" x14ac:dyDescent="0.25">
      <c r="A32" s="1"/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</row>
    <row r="33" spans="1:13" x14ac:dyDescent="0.25">
      <c r="A33" s="1" t="s">
        <v>65</v>
      </c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</row>
    <row r="34" spans="1:13" x14ac:dyDescent="0.25">
      <c r="A34" s="22" t="s">
        <v>66</v>
      </c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</row>
    <row r="35" spans="1:13" x14ac:dyDescent="0.25">
      <c r="A35" s="22" t="s">
        <v>98</v>
      </c>
      <c r="B35" s="100" t="s">
        <v>158</v>
      </c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</row>
    <row r="36" spans="1:13" x14ac:dyDescent="0.25">
      <c r="A36" s="22" t="s">
        <v>68</v>
      </c>
      <c r="B36" s="99">
        <v>1</v>
      </c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98"/>
    </row>
    <row r="37" spans="1:13" x14ac:dyDescent="0.25">
      <c r="A37" s="22" t="s">
        <v>69</v>
      </c>
      <c r="B37" s="95">
        <v>1</v>
      </c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</row>
    <row r="38" spans="1:13" x14ac:dyDescent="0.25">
      <c r="A38" s="22" t="s">
        <v>70</v>
      </c>
      <c r="B38" s="100" t="s">
        <v>159</v>
      </c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</row>
    <row r="39" spans="1:13" x14ac:dyDescent="0.25">
      <c r="A39" s="22" t="s">
        <v>67</v>
      </c>
      <c r="B39" s="98" t="s">
        <v>57</v>
      </c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</row>
    <row r="40" spans="1:13" x14ac:dyDescent="0.25">
      <c r="A40" s="2" t="s">
        <v>14</v>
      </c>
      <c r="B40" s="100" t="s">
        <v>160</v>
      </c>
      <c r="C40" s="131"/>
      <c r="D40" s="131"/>
      <c r="E40" s="131"/>
      <c r="F40" s="131"/>
      <c r="G40" s="131"/>
      <c r="H40" s="131"/>
      <c r="I40" s="131"/>
      <c r="J40" s="131"/>
      <c r="K40" s="131"/>
      <c r="L40" s="131"/>
      <c r="M40" s="131"/>
    </row>
    <row r="41" spans="1:13" x14ac:dyDescent="0.25">
      <c r="A41" s="1"/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</row>
    <row r="42" spans="1:13" x14ac:dyDescent="0.25">
      <c r="A42" s="121" t="s">
        <v>15</v>
      </c>
      <c r="B42" s="122"/>
      <c r="C42" s="122"/>
      <c r="D42" s="122"/>
      <c r="E42" s="122"/>
      <c r="F42" s="122"/>
      <c r="G42" s="122"/>
      <c r="H42" s="122"/>
      <c r="I42" s="122"/>
      <c r="J42" s="122"/>
      <c r="K42" s="122"/>
      <c r="L42" s="122"/>
      <c r="M42" s="123"/>
    </row>
    <row r="43" spans="1:13" x14ac:dyDescent="0.25">
      <c r="A43" s="1" t="s">
        <v>16</v>
      </c>
      <c r="B43" s="124" t="s">
        <v>61</v>
      </c>
      <c r="C43" s="125"/>
      <c r="D43" s="125"/>
      <c r="E43" s="125"/>
      <c r="F43" s="125"/>
      <c r="G43" s="125"/>
      <c r="H43" s="125"/>
      <c r="I43" s="125"/>
      <c r="J43" s="125"/>
      <c r="K43" s="125"/>
      <c r="L43" s="125"/>
      <c r="M43" s="126"/>
    </row>
    <row r="44" spans="1:13" x14ac:dyDescent="0.25">
      <c r="A44" s="6" t="s">
        <v>17</v>
      </c>
      <c r="B44" s="4"/>
      <c r="C44" s="8"/>
      <c r="D44" s="8"/>
      <c r="E44" s="8"/>
      <c r="F44" s="8"/>
      <c r="G44" s="8"/>
      <c r="H44" s="8"/>
      <c r="I44" s="8"/>
      <c r="J44" s="8"/>
      <c r="K44" s="8"/>
      <c r="L44" s="8"/>
      <c r="M44" s="9"/>
    </row>
    <row r="45" spans="1:13" x14ac:dyDescent="0.25">
      <c r="A45" s="7"/>
      <c r="B45" s="3" t="s">
        <v>18</v>
      </c>
      <c r="C45" s="3" t="s">
        <v>19</v>
      </c>
      <c r="D45" s="3" t="s">
        <v>20</v>
      </c>
      <c r="E45" s="3" t="s">
        <v>21</v>
      </c>
      <c r="F45" s="3" t="s">
        <v>22</v>
      </c>
      <c r="G45" s="3" t="s">
        <v>23</v>
      </c>
      <c r="H45" s="3" t="s">
        <v>24</v>
      </c>
      <c r="I45" s="3" t="s">
        <v>25</v>
      </c>
      <c r="J45" s="3" t="s">
        <v>26</v>
      </c>
      <c r="K45" s="3" t="s">
        <v>27</v>
      </c>
      <c r="L45" s="3" t="s">
        <v>28</v>
      </c>
      <c r="M45" s="3" t="s">
        <v>29</v>
      </c>
    </row>
    <row r="46" spans="1:13" x14ac:dyDescent="0.25">
      <c r="A46" s="6" t="s">
        <v>40</v>
      </c>
      <c r="B46" s="89"/>
      <c r="C46" s="101" t="s">
        <v>129</v>
      </c>
      <c r="D46" s="103"/>
      <c r="E46" s="89"/>
      <c r="F46" s="89"/>
      <c r="G46" s="103"/>
      <c r="H46" s="89"/>
      <c r="I46" s="89"/>
      <c r="J46" s="89"/>
      <c r="K46" s="89"/>
      <c r="L46" s="89"/>
      <c r="M46" s="89"/>
    </row>
    <row r="47" spans="1:13" s="29" customFormat="1" ht="30" x14ac:dyDescent="0.25">
      <c r="A47" s="20" t="s">
        <v>177</v>
      </c>
      <c r="B47" s="90"/>
      <c r="C47" s="102"/>
      <c r="D47" s="104"/>
      <c r="E47" s="90"/>
      <c r="F47" s="90"/>
      <c r="G47" s="104"/>
      <c r="H47" s="90"/>
      <c r="I47" s="90"/>
      <c r="J47" s="90"/>
      <c r="K47" s="90"/>
      <c r="L47" s="90"/>
      <c r="M47" s="90"/>
    </row>
    <row r="48" spans="1:13" x14ac:dyDescent="0.25">
      <c r="A48" s="12" t="s">
        <v>53</v>
      </c>
      <c r="B48" s="89"/>
      <c r="C48" s="127">
        <f>A49</f>
        <v>5238000</v>
      </c>
      <c r="D48" s="127"/>
      <c r="E48" s="89"/>
      <c r="F48" s="89"/>
      <c r="G48" s="127"/>
      <c r="H48" s="89"/>
      <c r="I48" s="89"/>
      <c r="J48" s="89"/>
      <c r="K48" s="89"/>
      <c r="L48" s="89"/>
      <c r="M48" s="89"/>
    </row>
    <row r="49" spans="1:13" x14ac:dyDescent="0.25">
      <c r="A49" s="15">
        <f>RAB!M19</f>
        <v>5238000</v>
      </c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</row>
    <row r="50" spans="1:13" x14ac:dyDescent="0.25">
      <c r="A50" s="7" t="s">
        <v>46</v>
      </c>
      <c r="B50" s="89"/>
      <c r="C50" s="89"/>
      <c r="D50" s="101" t="s">
        <v>140</v>
      </c>
      <c r="E50" s="103"/>
      <c r="F50" s="89"/>
      <c r="G50" s="103"/>
      <c r="H50" s="89"/>
      <c r="I50" s="89"/>
      <c r="J50" s="89"/>
      <c r="K50" s="89"/>
      <c r="L50" s="89"/>
      <c r="M50" s="89"/>
    </row>
    <row r="51" spans="1:13" ht="43.5" customHeight="1" x14ac:dyDescent="0.25">
      <c r="A51" s="20" t="s">
        <v>178</v>
      </c>
      <c r="B51" s="90"/>
      <c r="C51" s="90"/>
      <c r="D51" s="102"/>
      <c r="E51" s="104"/>
      <c r="F51" s="90"/>
      <c r="G51" s="104"/>
      <c r="H51" s="90"/>
      <c r="I51" s="90"/>
      <c r="J51" s="90"/>
      <c r="K51" s="90"/>
      <c r="L51" s="90"/>
      <c r="M51" s="90"/>
    </row>
    <row r="52" spans="1:13" x14ac:dyDescent="0.25">
      <c r="A52" s="12" t="s">
        <v>53</v>
      </c>
      <c r="B52" s="89"/>
      <c r="C52" s="89"/>
      <c r="D52" s="127">
        <f>A53</f>
        <v>5250000</v>
      </c>
      <c r="E52" s="129"/>
      <c r="F52" s="89"/>
      <c r="G52" s="105"/>
      <c r="H52" s="89"/>
      <c r="I52" s="89"/>
      <c r="J52" s="89"/>
      <c r="K52" s="89"/>
      <c r="L52" s="89"/>
      <c r="M52" s="89"/>
    </row>
    <row r="53" spans="1:13" x14ac:dyDescent="0.25">
      <c r="A53" s="15">
        <f>RAB!M34</f>
        <v>5250000</v>
      </c>
      <c r="B53" s="90"/>
      <c r="C53" s="90"/>
      <c r="D53" s="90"/>
      <c r="E53" s="130"/>
      <c r="F53" s="90"/>
      <c r="G53" s="104"/>
      <c r="H53" s="90"/>
      <c r="I53" s="90"/>
      <c r="J53" s="90"/>
      <c r="K53" s="90"/>
      <c r="L53" s="90"/>
      <c r="M53" s="90"/>
    </row>
    <row r="54" spans="1:13" x14ac:dyDescent="0.25">
      <c r="A54" s="7" t="s">
        <v>145</v>
      </c>
      <c r="B54" s="89"/>
      <c r="C54" s="89"/>
      <c r="D54" s="89"/>
      <c r="E54" s="89"/>
      <c r="F54" s="89"/>
      <c r="G54" s="103"/>
      <c r="H54" s="89"/>
      <c r="I54" s="101" t="s">
        <v>140</v>
      </c>
      <c r="J54" s="103"/>
      <c r="K54" s="89"/>
      <c r="L54" s="89"/>
      <c r="M54" s="89"/>
    </row>
    <row r="55" spans="1:13" ht="45" x14ac:dyDescent="0.25">
      <c r="A55" s="20" t="s">
        <v>148</v>
      </c>
      <c r="B55" s="90"/>
      <c r="C55" s="90"/>
      <c r="D55" s="90"/>
      <c r="E55" s="90"/>
      <c r="F55" s="90"/>
      <c r="G55" s="104"/>
      <c r="H55" s="90"/>
      <c r="I55" s="102"/>
      <c r="J55" s="104"/>
      <c r="K55" s="90"/>
      <c r="L55" s="90"/>
      <c r="M55" s="90"/>
    </row>
    <row r="56" spans="1:13" x14ac:dyDescent="0.25">
      <c r="A56" s="12" t="s">
        <v>53</v>
      </c>
      <c r="B56" s="89"/>
      <c r="C56" s="89"/>
      <c r="D56" s="89"/>
      <c r="E56" s="89"/>
      <c r="F56" s="89"/>
      <c r="G56" s="89"/>
      <c r="H56" s="89"/>
      <c r="I56" s="127">
        <f>A57</f>
        <v>32160000</v>
      </c>
      <c r="J56" s="105"/>
      <c r="K56" s="127"/>
      <c r="L56" s="89"/>
      <c r="M56" s="89"/>
    </row>
    <row r="57" spans="1:13" x14ac:dyDescent="0.25">
      <c r="A57" s="15">
        <f>RAB!M41</f>
        <v>32160000</v>
      </c>
      <c r="B57" s="90"/>
      <c r="C57" s="90"/>
      <c r="D57" s="90"/>
      <c r="E57" s="90"/>
      <c r="F57" s="90"/>
      <c r="G57" s="90"/>
      <c r="H57" s="90"/>
      <c r="I57" s="90"/>
      <c r="J57" s="104"/>
      <c r="K57" s="90"/>
      <c r="L57" s="90"/>
      <c r="M57" s="90"/>
    </row>
    <row r="58" spans="1:13" hidden="1" x14ac:dyDescent="0.25">
      <c r="A58" s="6" t="s">
        <v>48</v>
      </c>
      <c r="B58" s="89"/>
      <c r="C58" s="89"/>
      <c r="D58" s="89"/>
      <c r="E58" s="89"/>
      <c r="F58" s="89"/>
      <c r="G58" s="89"/>
      <c r="H58" s="89"/>
      <c r="I58" s="89"/>
      <c r="J58" s="89"/>
      <c r="K58" s="89"/>
      <c r="L58" s="89"/>
      <c r="M58" s="89"/>
    </row>
    <row r="59" spans="1:13" hidden="1" x14ac:dyDescent="0.25">
      <c r="A59" s="10" t="s">
        <v>52</v>
      </c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</row>
    <row r="60" spans="1:13" hidden="1" x14ac:dyDescent="0.25">
      <c r="A60" s="12" t="s">
        <v>53</v>
      </c>
      <c r="B60" s="89"/>
      <c r="C60" s="89"/>
      <c r="D60" s="89"/>
      <c r="E60" s="89"/>
      <c r="F60" s="89"/>
      <c r="G60" s="89"/>
      <c r="H60" s="89"/>
      <c r="I60" s="89"/>
      <c r="J60" s="89"/>
      <c r="K60" s="89"/>
      <c r="L60" s="89"/>
      <c r="M60" s="89"/>
    </row>
    <row r="61" spans="1:13" hidden="1" x14ac:dyDescent="0.25">
      <c r="A61" s="15">
        <f>RAB!M93</f>
        <v>0</v>
      </c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</row>
    <row r="62" spans="1:13" hidden="1" x14ac:dyDescent="0.25">
      <c r="A62" s="6" t="s">
        <v>49</v>
      </c>
      <c r="B62" s="89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</row>
    <row r="63" spans="1:13" hidden="1" x14ac:dyDescent="0.25">
      <c r="A63" s="10" t="s">
        <v>52</v>
      </c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</row>
    <row r="64" spans="1:13" hidden="1" x14ac:dyDescent="0.25">
      <c r="A64" s="13" t="s">
        <v>53</v>
      </c>
      <c r="B64" s="89"/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</row>
    <row r="65" spans="1:15" hidden="1" x14ac:dyDescent="0.25">
      <c r="A65" s="15">
        <f>RAB!M106</f>
        <v>0</v>
      </c>
      <c r="B65" s="90"/>
      <c r="C65" s="90"/>
      <c r="D65" s="90"/>
      <c r="E65" s="90"/>
      <c r="F65" s="90"/>
      <c r="G65" s="90"/>
      <c r="H65" s="90"/>
      <c r="I65" s="90"/>
      <c r="J65" s="90"/>
      <c r="K65" s="90"/>
      <c r="L65" s="90"/>
      <c r="M65" s="90"/>
    </row>
    <row r="66" spans="1:15" x14ac:dyDescent="0.25">
      <c r="A66" s="11" t="s">
        <v>54</v>
      </c>
      <c r="B66" s="17"/>
      <c r="C66" s="17">
        <f>C48</f>
        <v>5238000</v>
      </c>
      <c r="D66" s="17">
        <f>D52</f>
        <v>5250000</v>
      </c>
      <c r="E66" s="17"/>
      <c r="F66" s="17"/>
      <c r="G66" s="17">
        <f>G52</f>
        <v>0</v>
      </c>
      <c r="H66" s="17"/>
      <c r="I66" s="17"/>
      <c r="J66" s="17">
        <f>J56</f>
        <v>0</v>
      </c>
      <c r="K66" s="17">
        <f>K56</f>
        <v>0</v>
      </c>
      <c r="L66" s="17"/>
      <c r="M66" s="17"/>
      <c r="O66" s="16"/>
    </row>
    <row r="67" spans="1:15" x14ac:dyDescent="0.25">
      <c r="A67" s="2" t="s">
        <v>30</v>
      </c>
      <c r="B67" s="120" t="s">
        <v>138</v>
      </c>
      <c r="C67" s="120"/>
      <c r="D67" s="120"/>
      <c r="E67" s="120"/>
      <c r="F67" s="120"/>
      <c r="G67" s="120"/>
      <c r="H67" s="120"/>
      <c r="I67" s="120"/>
      <c r="J67" s="120"/>
      <c r="K67" s="120"/>
      <c r="L67" s="120"/>
      <c r="M67" s="120"/>
    </row>
    <row r="68" spans="1:15" x14ac:dyDescent="0.25">
      <c r="A68" s="2" t="s">
        <v>31</v>
      </c>
      <c r="B68" s="119">
        <f>RAB!M119</f>
        <v>42648000</v>
      </c>
      <c r="C68" s="119"/>
      <c r="D68" s="119"/>
      <c r="E68" s="119"/>
      <c r="F68" s="119"/>
      <c r="G68" s="119"/>
      <c r="H68" s="119"/>
      <c r="I68" s="119"/>
      <c r="J68" s="119"/>
      <c r="K68" s="119"/>
      <c r="L68" s="119"/>
      <c r="M68" s="119"/>
      <c r="O68" s="5"/>
    </row>
    <row r="71" spans="1:15" x14ac:dyDescent="0.25">
      <c r="B71" s="19" t="s">
        <v>51</v>
      </c>
      <c r="C71" s="14"/>
      <c r="D71" s="14"/>
      <c r="J71" s="19" t="s">
        <v>32</v>
      </c>
    </row>
    <row r="72" spans="1:15" x14ac:dyDescent="0.25">
      <c r="B72" s="18"/>
      <c r="C72" s="18"/>
      <c r="D72" s="18"/>
      <c r="I72" s="18"/>
      <c r="J72" s="18"/>
    </row>
    <row r="73" spans="1:15" x14ac:dyDescent="0.25">
      <c r="B73" s="18"/>
      <c r="C73" s="18"/>
      <c r="D73" s="18"/>
      <c r="I73" s="18"/>
      <c r="J73" s="18"/>
    </row>
    <row r="74" spans="1:15" x14ac:dyDescent="0.25">
      <c r="B74" s="18"/>
      <c r="C74" s="18"/>
      <c r="D74" s="18"/>
      <c r="I74" s="18"/>
      <c r="J74" s="18"/>
    </row>
    <row r="75" spans="1:15" x14ac:dyDescent="0.25">
      <c r="B75" s="18"/>
      <c r="C75" s="18"/>
      <c r="D75" s="18"/>
      <c r="J75" s="14"/>
      <c r="K75" s="14"/>
    </row>
    <row r="76" spans="1:15" ht="15.75" x14ac:dyDescent="0.3">
      <c r="B76" s="39" t="s">
        <v>162</v>
      </c>
      <c r="C76" s="37"/>
      <c r="D76" s="37"/>
      <c r="J76" s="40" t="s">
        <v>164</v>
      </c>
      <c r="K76" s="68"/>
      <c r="L76" s="28"/>
    </row>
    <row r="77" spans="1:15" ht="15.75" x14ac:dyDescent="0.3">
      <c r="B77" s="36" t="s">
        <v>163</v>
      </c>
      <c r="C77" s="38"/>
      <c r="D77" s="38"/>
      <c r="J77" s="41" t="s">
        <v>165</v>
      </c>
      <c r="K77" s="69"/>
      <c r="L77" s="28"/>
    </row>
  </sheetData>
  <mergeCells count="175">
    <mergeCell ref="L54:L55"/>
    <mergeCell ref="K56:K57"/>
    <mergeCell ref="L56:L57"/>
    <mergeCell ref="J54:J55"/>
    <mergeCell ref="J56:J57"/>
    <mergeCell ref="B54:B55"/>
    <mergeCell ref="B56:B57"/>
    <mergeCell ref="C54:C55"/>
    <mergeCell ref="C56:C57"/>
    <mergeCell ref="D54:D55"/>
    <mergeCell ref="E54:E55"/>
    <mergeCell ref="F54:F55"/>
    <mergeCell ref="G54:G55"/>
    <mergeCell ref="H54:H55"/>
    <mergeCell ref="I54:I55"/>
    <mergeCell ref="D56:D57"/>
    <mergeCell ref="E56:E57"/>
    <mergeCell ref="F56:F57"/>
    <mergeCell ref="G56:G57"/>
    <mergeCell ref="H56:H57"/>
    <mergeCell ref="I56:I57"/>
    <mergeCell ref="B17:M17"/>
    <mergeCell ref="B18:M18"/>
    <mergeCell ref="B19:M19"/>
    <mergeCell ref="B20:M20"/>
    <mergeCell ref="C46:C47"/>
    <mergeCell ref="M46:M47"/>
    <mergeCell ref="B46:B47"/>
    <mergeCell ref="M50:M51"/>
    <mergeCell ref="B52:B53"/>
    <mergeCell ref="C52:C53"/>
    <mergeCell ref="D52:D53"/>
    <mergeCell ref="E52:E53"/>
    <mergeCell ref="F52:F53"/>
    <mergeCell ref="H46:H47"/>
    <mergeCell ref="I46:I47"/>
    <mergeCell ref="B21:M21"/>
    <mergeCell ref="B22:M22"/>
    <mergeCell ref="B35:M35"/>
    <mergeCell ref="L48:L49"/>
    <mergeCell ref="M48:M49"/>
    <mergeCell ref="B40:M40"/>
    <mergeCell ref="B41:M41"/>
    <mergeCell ref="G48:G49"/>
    <mergeCell ref="H48:H49"/>
    <mergeCell ref="J46:J47"/>
    <mergeCell ref="K46:K47"/>
    <mergeCell ref="L46:L47"/>
    <mergeCell ref="B68:M68"/>
    <mergeCell ref="B67:M67"/>
    <mergeCell ref="B27:M32"/>
    <mergeCell ref="A42:M42"/>
    <mergeCell ref="B43:M43"/>
    <mergeCell ref="B50:B51"/>
    <mergeCell ref="I48:I49"/>
    <mergeCell ref="J48:J49"/>
    <mergeCell ref="K48:K49"/>
    <mergeCell ref="B48:B49"/>
    <mergeCell ref="C48:C49"/>
    <mergeCell ref="D48:D49"/>
    <mergeCell ref="E48:E49"/>
    <mergeCell ref="F48:F49"/>
    <mergeCell ref="D46:D47"/>
    <mergeCell ref="E46:E47"/>
    <mergeCell ref="F46:F47"/>
    <mergeCell ref="G46:G47"/>
    <mergeCell ref="M54:M55"/>
    <mergeCell ref="M56:M57"/>
    <mergeCell ref="K54:K55"/>
    <mergeCell ref="B3:M3"/>
    <mergeCell ref="B4:M4"/>
    <mergeCell ref="B7:M7"/>
    <mergeCell ref="B8:F8"/>
    <mergeCell ref="G8:J8"/>
    <mergeCell ref="K8:M8"/>
    <mergeCell ref="K9:M9"/>
    <mergeCell ref="B9:F9"/>
    <mergeCell ref="B5:F5"/>
    <mergeCell ref="G5:J5"/>
    <mergeCell ref="K5:M5"/>
    <mergeCell ref="B6:F6"/>
    <mergeCell ref="G6:J6"/>
    <mergeCell ref="K6:M6"/>
    <mergeCell ref="A8:A9"/>
    <mergeCell ref="G9:J9"/>
    <mergeCell ref="B10:M10"/>
    <mergeCell ref="K11:M11"/>
    <mergeCell ref="K12:M12"/>
    <mergeCell ref="A16:M16"/>
    <mergeCell ref="B15:F15"/>
    <mergeCell ref="G15:J15"/>
    <mergeCell ref="B13:M13"/>
    <mergeCell ref="B14:F14"/>
    <mergeCell ref="A11:A12"/>
    <mergeCell ref="B11:F11"/>
    <mergeCell ref="G11:J11"/>
    <mergeCell ref="G12:J12"/>
    <mergeCell ref="B12:F12"/>
    <mergeCell ref="A14:A15"/>
    <mergeCell ref="K15:M15"/>
    <mergeCell ref="G14:J14"/>
    <mergeCell ref="K14:M14"/>
    <mergeCell ref="G52:G53"/>
    <mergeCell ref="H52:H53"/>
    <mergeCell ref="I52:I53"/>
    <mergeCell ref="J52:J53"/>
    <mergeCell ref="K52:K53"/>
    <mergeCell ref="L52:L53"/>
    <mergeCell ref="M52:M53"/>
    <mergeCell ref="H50:H51"/>
    <mergeCell ref="I50:I51"/>
    <mergeCell ref="J50:J51"/>
    <mergeCell ref="K50:K51"/>
    <mergeCell ref="L50:L51"/>
    <mergeCell ref="A5:A6"/>
    <mergeCell ref="D62:D63"/>
    <mergeCell ref="E62:E63"/>
    <mergeCell ref="F62:F63"/>
    <mergeCell ref="D58:D59"/>
    <mergeCell ref="E58:E59"/>
    <mergeCell ref="F58:F59"/>
    <mergeCell ref="B23:M23"/>
    <mergeCell ref="B37:M37"/>
    <mergeCell ref="B33:M33"/>
    <mergeCell ref="B34:M34"/>
    <mergeCell ref="B39:M39"/>
    <mergeCell ref="B36:M36"/>
    <mergeCell ref="B38:M38"/>
    <mergeCell ref="C50:C51"/>
    <mergeCell ref="D50:D51"/>
    <mergeCell ref="E50:E51"/>
    <mergeCell ref="F50:F51"/>
    <mergeCell ref="G50:G51"/>
    <mergeCell ref="M60:M61"/>
    <mergeCell ref="G58:G59"/>
    <mergeCell ref="H58:H59"/>
    <mergeCell ref="I58:I59"/>
    <mergeCell ref="J58:J59"/>
    <mergeCell ref="L58:L59"/>
    <mergeCell ref="M58:M59"/>
    <mergeCell ref="B60:B61"/>
    <mergeCell ref="C60:C61"/>
    <mergeCell ref="D60:D61"/>
    <mergeCell ref="E60:E61"/>
    <mergeCell ref="F60:F61"/>
    <mergeCell ref="G60:G61"/>
    <mergeCell ref="H60:H61"/>
    <mergeCell ref="I60:I61"/>
    <mergeCell ref="J60:J61"/>
    <mergeCell ref="K60:K61"/>
    <mergeCell ref="L60:L61"/>
    <mergeCell ref="B58:B59"/>
    <mergeCell ref="C58:C59"/>
    <mergeCell ref="K58:K59"/>
    <mergeCell ref="K64:K65"/>
    <mergeCell ref="L64:L65"/>
    <mergeCell ref="M64:M65"/>
    <mergeCell ref="C62:C63"/>
    <mergeCell ref="B64:B65"/>
    <mergeCell ref="C64:C65"/>
    <mergeCell ref="D64:D65"/>
    <mergeCell ref="E64:E65"/>
    <mergeCell ref="F64:F65"/>
    <mergeCell ref="G64:G65"/>
    <mergeCell ref="H64:H65"/>
    <mergeCell ref="I64:I65"/>
    <mergeCell ref="J64:J65"/>
    <mergeCell ref="L62:L63"/>
    <mergeCell ref="M62:M63"/>
    <mergeCell ref="G62:G63"/>
    <mergeCell ref="H62:H63"/>
    <mergeCell ref="I62:I63"/>
    <mergeCell ref="J62:J63"/>
    <mergeCell ref="K62:K63"/>
    <mergeCell ref="B62:B63"/>
  </mergeCells>
  <dataValidations count="2">
    <dataValidation type="list" allowBlank="1" showInputMessage="1" showErrorMessage="1" sqref="B43:M43" xr:uid="{00000000-0002-0000-0000-000000000000}">
      <formula1>"Swakelola, Pihak Ketiga, Campuran"</formula1>
    </dataValidation>
    <dataValidation type="list" allowBlank="1" showInputMessage="1" showErrorMessage="1" sqref="B67:M67" xr:uid="{00000000-0002-0000-0000-000001000000}">
      <formula1>"1 Bulan, 2 Bulan, 3 Bulan, 4 Bulan, 5 Bulan, 6 Bulan, 7 Bulan, 8 Bulan, 9 Bulan, 10 Bulan, 11 Bulan, 12 Bulan"</formula1>
    </dataValidation>
  </dataValidations>
  <pageMargins left="1.1023622047244095" right="0.31496062992125984" top="0.74803149606299213" bottom="0.74803149606299213" header="0.31496062992125984" footer="0.31496062992125984"/>
  <pageSetup paperSize="5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25"/>
  <sheetViews>
    <sheetView view="pageBreakPreview" zoomScale="80" zoomScaleNormal="100" zoomScaleSheetLayoutView="80" workbookViewId="0">
      <selection activeCell="J31" sqref="J31:K31"/>
    </sheetView>
  </sheetViews>
  <sheetFormatPr defaultRowHeight="15" x14ac:dyDescent="0.25"/>
  <cols>
    <col min="1" max="1" width="24.42578125" style="43" customWidth="1"/>
    <col min="2" max="2" width="13.7109375" style="43" customWidth="1"/>
    <col min="3" max="3" width="9.140625" style="43" customWidth="1"/>
    <col min="4" max="6" width="9.140625" style="43"/>
    <col min="7" max="7" width="10" style="43" customWidth="1"/>
    <col min="8" max="10" width="9.140625" style="43"/>
    <col min="11" max="11" width="9.5703125" style="43" customWidth="1"/>
    <col min="12" max="12" width="11.7109375" style="43" customWidth="1"/>
    <col min="13" max="15" width="9.140625" style="43"/>
    <col min="16" max="16" width="15.42578125" style="43" customWidth="1"/>
    <col min="17" max="16384" width="9.140625" style="43"/>
  </cols>
  <sheetData>
    <row r="1" spans="1:14" x14ac:dyDescent="0.25">
      <c r="A1" s="42" t="s">
        <v>0</v>
      </c>
      <c r="B1" s="109" t="str">
        <f>'FORMAT KAK'!B3:M3</f>
        <v>Kecamatan Pandanarum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</row>
    <row r="2" spans="1:14" x14ac:dyDescent="0.25">
      <c r="A2" s="42" t="s">
        <v>1</v>
      </c>
      <c r="B2" s="109" t="str">
        <f>'FORMAT KAK'!B4:M4</f>
        <v>Kecamatan Pandanarum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</row>
    <row r="3" spans="1:14" x14ac:dyDescent="0.25">
      <c r="A3" s="155" t="s">
        <v>64</v>
      </c>
      <c r="B3" s="153" t="s">
        <v>8</v>
      </c>
      <c r="C3" s="153"/>
      <c r="D3" s="153"/>
      <c r="E3" s="153"/>
      <c r="F3" s="153"/>
      <c r="G3" s="153" t="s">
        <v>10</v>
      </c>
      <c r="H3" s="153"/>
      <c r="I3" s="153"/>
      <c r="J3" s="153"/>
      <c r="K3" s="153" t="s">
        <v>9</v>
      </c>
      <c r="L3" s="153"/>
    </row>
    <row r="4" spans="1:14" x14ac:dyDescent="0.25">
      <c r="A4" s="155"/>
      <c r="B4" s="156" t="str">
        <f>'FORMAT KAK'!B6:F6</f>
        <v>Nilai IKM Kecamatan</v>
      </c>
      <c r="C4" s="157"/>
      <c r="D4" s="157"/>
      <c r="E4" s="157"/>
      <c r="F4" s="158"/>
      <c r="G4" s="153" t="str">
        <f>'FORMAT KAK'!G6:J6</f>
        <v>85,50</v>
      </c>
      <c r="H4" s="153"/>
      <c r="I4" s="153"/>
      <c r="J4" s="153"/>
      <c r="K4" s="153" t="str">
        <f>'FORMAT KAK'!K6:M6</f>
        <v>angka</v>
      </c>
      <c r="L4" s="153"/>
    </row>
    <row r="5" spans="1:14" x14ac:dyDescent="0.25">
      <c r="A5" s="42" t="s">
        <v>2</v>
      </c>
      <c r="B5" s="152" t="str">
        <f>'FORMAT KAK'!B7:M7</f>
        <v>Program Penunjang Urusan Pemerintahan Daerah</v>
      </c>
      <c r="C5" s="152"/>
      <c r="D5" s="152"/>
      <c r="E5" s="152"/>
      <c r="F5" s="152"/>
      <c r="G5" s="152"/>
      <c r="H5" s="152"/>
      <c r="I5" s="152"/>
      <c r="J5" s="152"/>
      <c r="K5" s="152"/>
      <c r="L5" s="152"/>
    </row>
    <row r="6" spans="1:14" x14ac:dyDescent="0.25">
      <c r="A6" s="134" t="s">
        <v>3</v>
      </c>
      <c r="B6" s="153" t="s">
        <v>8</v>
      </c>
      <c r="C6" s="153"/>
      <c r="D6" s="153"/>
      <c r="E6" s="153"/>
      <c r="F6" s="153"/>
      <c r="G6" s="153" t="s">
        <v>10</v>
      </c>
      <c r="H6" s="153"/>
      <c r="I6" s="153"/>
      <c r="J6" s="153"/>
      <c r="K6" s="153" t="s">
        <v>9</v>
      </c>
      <c r="L6" s="153"/>
    </row>
    <row r="7" spans="1:14" s="44" customFormat="1" ht="34.5" customHeight="1" x14ac:dyDescent="0.25">
      <c r="A7" s="134"/>
      <c r="B7" s="154" t="str">
        <f>'FORMAT KAK'!B9:F9</f>
        <v>Persentase Penunjang Urusan Pemerintahan Daerah Kabupaten / Kota yang terlaksana</v>
      </c>
      <c r="C7" s="154"/>
      <c r="D7" s="154"/>
      <c r="E7" s="154"/>
      <c r="F7" s="154"/>
      <c r="G7" s="134">
        <f>'FORMAT KAK'!G9:J9</f>
        <v>100</v>
      </c>
      <c r="H7" s="134"/>
      <c r="I7" s="134"/>
      <c r="J7" s="134"/>
      <c r="K7" s="134" t="str">
        <f>'FORMAT KAK'!K9:M9</f>
        <v>%</v>
      </c>
      <c r="L7" s="134"/>
    </row>
    <row r="8" spans="1:14" x14ac:dyDescent="0.25">
      <c r="A8" s="42" t="s">
        <v>4</v>
      </c>
      <c r="B8" s="109" t="str">
        <f>'FORMAT KAK'!B10:M10</f>
        <v>Pelaksanaan Urusan Pemerintahan yang Dilimpahkan kepada Camat</v>
      </c>
      <c r="C8" s="109"/>
      <c r="D8" s="109"/>
      <c r="E8" s="109"/>
      <c r="F8" s="109"/>
      <c r="G8" s="109"/>
      <c r="H8" s="109"/>
      <c r="I8" s="109"/>
      <c r="J8" s="109"/>
      <c r="K8" s="109"/>
      <c r="L8" s="109"/>
    </row>
    <row r="9" spans="1:14" x14ac:dyDescent="0.25">
      <c r="A9" s="134" t="s">
        <v>5</v>
      </c>
      <c r="B9" s="153" t="s">
        <v>8</v>
      </c>
      <c r="C9" s="153"/>
      <c r="D9" s="153"/>
      <c r="E9" s="153"/>
      <c r="F9" s="153"/>
      <c r="G9" s="153" t="s">
        <v>10</v>
      </c>
      <c r="H9" s="153"/>
      <c r="I9" s="153"/>
      <c r="J9" s="153"/>
      <c r="K9" s="153" t="s">
        <v>9</v>
      </c>
      <c r="L9" s="153"/>
    </row>
    <row r="10" spans="1:14" s="44" customFormat="1" ht="33.75" customHeight="1" x14ac:dyDescent="0.25">
      <c r="A10" s="134"/>
      <c r="B10" s="139" t="str">
        <f>'FORMAT KAK'!B12:F12</f>
        <v>Persentase Pelaksanaan Urusan Pemerintahan yang Dilimpahkan kepada Camat yang terselenggara</v>
      </c>
      <c r="C10" s="140"/>
      <c r="D10" s="140"/>
      <c r="E10" s="140"/>
      <c r="F10" s="141"/>
      <c r="G10" s="134">
        <f>'FORMAT KAK'!G12:J12</f>
        <v>100</v>
      </c>
      <c r="H10" s="134"/>
      <c r="I10" s="134"/>
      <c r="J10" s="134"/>
      <c r="K10" s="134" t="str">
        <f>'FORMAT KAK'!K12:M12</f>
        <v>%</v>
      </c>
      <c r="L10" s="134"/>
    </row>
    <row r="11" spans="1:14" x14ac:dyDescent="0.25">
      <c r="A11" s="42" t="s">
        <v>6</v>
      </c>
      <c r="B11" s="109" t="str">
        <f>'FORMAT KAK'!B13:M13</f>
        <v>Pelaksanaan Urusan Pemerintahan yang Terkait dengan Kewenangan Lain yang Dilimpahkan</v>
      </c>
      <c r="C11" s="109"/>
      <c r="D11" s="109"/>
      <c r="E11" s="109"/>
      <c r="F11" s="109"/>
      <c r="G11" s="109"/>
      <c r="H11" s="109"/>
      <c r="I11" s="109"/>
      <c r="J11" s="109"/>
      <c r="K11" s="109"/>
      <c r="L11" s="109"/>
    </row>
    <row r="12" spans="1:14" x14ac:dyDescent="0.25">
      <c r="A12" s="134" t="s">
        <v>7</v>
      </c>
      <c r="B12" s="153" t="s">
        <v>8</v>
      </c>
      <c r="C12" s="153"/>
      <c r="D12" s="153"/>
      <c r="E12" s="153"/>
      <c r="F12" s="153"/>
      <c r="G12" s="153" t="s">
        <v>10</v>
      </c>
      <c r="H12" s="153"/>
      <c r="I12" s="153"/>
      <c r="J12" s="153"/>
      <c r="K12" s="153" t="s">
        <v>9</v>
      </c>
      <c r="L12" s="153"/>
    </row>
    <row r="13" spans="1:14" s="44" customFormat="1" ht="30.75" customHeight="1" x14ac:dyDescent="0.25">
      <c r="A13" s="134"/>
      <c r="B13" s="139" t="str">
        <f>'FORMAT KAK'!B15:F15</f>
        <v>Jumlah Laporan Pelaksanaan Kewenangan Lain yang di limpahkan</v>
      </c>
      <c r="C13" s="140"/>
      <c r="D13" s="140"/>
      <c r="E13" s="140"/>
      <c r="F13" s="141"/>
      <c r="G13" s="134">
        <f>'FORMAT KAK'!G15:J15</f>
        <v>1</v>
      </c>
      <c r="H13" s="134"/>
      <c r="I13" s="134"/>
      <c r="J13" s="134"/>
      <c r="K13" s="134" t="str">
        <f>'FORMAT KAK'!K15:M15</f>
        <v>laporan</v>
      </c>
      <c r="L13" s="134"/>
    </row>
    <row r="14" spans="1:14" x14ac:dyDescent="0.25">
      <c r="A14" s="2" t="s">
        <v>33</v>
      </c>
      <c r="B14" s="159">
        <f>M119</f>
        <v>42648000</v>
      </c>
      <c r="C14" s="159"/>
      <c r="D14" s="159"/>
      <c r="E14" s="159"/>
      <c r="F14" s="159"/>
      <c r="G14" s="159"/>
      <c r="H14" s="159"/>
      <c r="I14" s="159"/>
      <c r="J14" s="159"/>
      <c r="K14" s="159"/>
      <c r="L14" s="159"/>
    </row>
    <row r="16" spans="1:14" ht="15" customHeight="1" x14ac:dyDescent="0.25">
      <c r="A16" s="150" t="s">
        <v>34</v>
      </c>
      <c r="B16" s="150"/>
      <c r="C16" s="150"/>
      <c r="D16" s="150"/>
      <c r="E16" s="150"/>
      <c r="F16" s="150" t="s">
        <v>35</v>
      </c>
      <c r="G16" s="150"/>
      <c r="H16" s="150" t="s">
        <v>38</v>
      </c>
      <c r="I16" s="150"/>
      <c r="J16" s="151" t="s">
        <v>39</v>
      </c>
      <c r="K16" s="151"/>
      <c r="L16" s="150" t="s">
        <v>37</v>
      </c>
      <c r="M16" s="150" t="s">
        <v>36</v>
      </c>
      <c r="N16" s="150"/>
    </row>
    <row r="17" spans="1:16" x14ac:dyDescent="0.25">
      <c r="A17" s="150"/>
      <c r="B17" s="150"/>
      <c r="C17" s="150"/>
      <c r="D17" s="150"/>
      <c r="E17" s="150"/>
      <c r="F17" s="150"/>
      <c r="G17" s="150"/>
      <c r="H17" s="150"/>
      <c r="I17" s="150"/>
      <c r="J17" s="151"/>
      <c r="K17" s="151"/>
      <c r="L17" s="150"/>
      <c r="M17" s="150"/>
      <c r="N17" s="150"/>
    </row>
    <row r="18" spans="1:16" x14ac:dyDescent="0.25">
      <c r="A18" s="150"/>
      <c r="B18" s="150"/>
      <c r="C18" s="150"/>
      <c r="D18" s="150"/>
      <c r="E18" s="150"/>
      <c r="F18" s="150"/>
      <c r="G18" s="150"/>
      <c r="H18" s="150"/>
      <c r="I18" s="150"/>
      <c r="J18" s="151"/>
      <c r="K18" s="151"/>
      <c r="L18" s="150"/>
      <c r="M18" s="150"/>
      <c r="N18" s="150"/>
    </row>
    <row r="19" spans="1:16" s="44" customFormat="1" ht="29.25" customHeight="1" x14ac:dyDescent="0.25">
      <c r="A19" s="147" t="str">
        <f>'FORMAT KAK'!A46&amp; " "  &amp;  'FORMAT KAK'!A47</f>
        <v>Tahap I - Makan minum,Belanja ATK,Kertas cover,dan Bahan Cetak</v>
      </c>
      <c r="B19" s="148"/>
      <c r="C19" s="148"/>
      <c r="D19" s="148"/>
      <c r="E19" s="149"/>
      <c r="F19" s="132"/>
      <c r="G19" s="132"/>
      <c r="H19" s="134"/>
      <c r="I19" s="134"/>
      <c r="J19" s="134"/>
      <c r="K19" s="134"/>
      <c r="L19" s="45"/>
      <c r="M19" s="136">
        <f>M20+M24+M27+M31</f>
        <v>5238000</v>
      </c>
      <c r="N19" s="136"/>
      <c r="P19" s="46"/>
    </row>
    <row r="20" spans="1:16" s="44" customFormat="1" ht="29.1" customHeight="1" x14ac:dyDescent="0.25">
      <c r="A20" s="31"/>
      <c r="B20" s="135" t="s">
        <v>166</v>
      </c>
      <c r="C20" s="135"/>
      <c r="D20" s="135"/>
      <c r="E20" s="135"/>
      <c r="F20" s="134"/>
      <c r="G20" s="134"/>
      <c r="H20" s="134"/>
      <c r="I20" s="134"/>
      <c r="J20" s="134"/>
      <c r="K20" s="134"/>
      <c r="L20" s="45"/>
      <c r="M20" s="136">
        <f>M21+M22</f>
        <v>3975000</v>
      </c>
      <c r="N20" s="136"/>
      <c r="P20" s="46"/>
    </row>
    <row r="21" spans="1:16" s="44" customFormat="1" x14ac:dyDescent="0.25">
      <c r="A21" s="47"/>
      <c r="B21" s="144" t="s">
        <v>149</v>
      </c>
      <c r="C21" s="144"/>
      <c r="D21" s="144"/>
      <c r="E21" s="144"/>
      <c r="F21" s="55">
        <v>106</v>
      </c>
      <c r="G21" s="56" t="s">
        <v>151</v>
      </c>
      <c r="H21" s="134" t="s">
        <v>62</v>
      </c>
      <c r="I21" s="134"/>
      <c r="J21" s="55">
        <v>106</v>
      </c>
      <c r="K21" s="56" t="s">
        <v>151</v>
      </c>
      <c r="L21" s="78">
        <v>27500</v>
      </c>
      <c r="M21" s="133">
        <f>J21*L21</f>
        <v>2915000</v>
      </c>
      <c r="N21" s="133"/>
      <c r="P21" s="46"/>
    </row>
    <row r="22" spans="1:16" s="44" customFormat="1" x14ac:dyDescent="0.25">
      <c r="A22" s="31"/>
      <c r="B22" s="57" t="s">
        <v>150</v>
      </c>
      <c r="C22" s="48"/>
      <c r="D22" s="48"/>
      <c r="E22" s="49"/>
      <c r="F22" s="55">
        <v>106</v>
      </c>
      <c r="G22" s="56" t="s">
        <v>151</v>
      </c>
      <c r="H22" s="134" t="s">
        <v>62</v>
      </c>
      <c r="I22" s="134"/>
      <c r="J22" s="55">
        <v>106</v>
      </c>
      <c r="K22" s="56" t="s">
        <v>151</v>
      </c>
      <c r="L22" s="78">
        <v>10000</v>
      </c>
      <c r="M22" s="133">
        <f>J22*L22</f>
        <v>1060000</v>
      </c>
      <c r="N22" s="133"/>
      <c r="P22" s="86"/>
    </row>
    <row r="23" spans="1:16" s="44" customFormat="1" x14ac:dyDescent="0.25">
      <c r="A23" s="31"/>
      <c r="B23" s="57"/>
      <c r="C23" s="48"/>
      <c r="D23" s="48"/>
      <c r="E23" s="49"/>
      <c r="F23" s="72"/>
      <c r="G23" s="59"/>
      <c r="H23" s="87"/>
      <c r="I23" s="87"/>
      <c r="J23" s="72"/>
      <c r="K23" s="59"/>
      <c r="L23" s="88"/>
      <c r="M23" s="50"/>
      <c r="N23" s="61"/>
      <c r="P23" s="86"/>
    </row>
    <row r="24" spans="1:16" s="44" customFormat="1" ht="29.1" customHeight="1" x14ac:dyDescent="0.25">
      <c r="A24" s="31"/>
      <c r="B24" s="135" t="s">
        <v>167</v>
      </c>
      <c r="C24" s="135"/>
      <c r="D24" s="135"/>
      <c r="E24" s="135"/>
      <c r="F24" s="134"/>
      <c r="G24" s="134"/>
      <c r="H24" s="134"/>
      <c r="I24" s="134"/>
      <c r="J24" s="134"/>
      <c r="K24" s="134"/>
      <c r="L24" s="45"/>
      <c r="M24" s="136">
        <f>M25</f>
        <v>60000</v>
      </c>
      <c r="N24" s="136"/>
      <c r="P24" s="46"/>
    </row>
    <row r="25" spans="1:16" s="44" customFormat="1" x14ac:dyDescent="0.25">
      <c r="A25" s="47"/>
      <c r="B25" s="144" t="s">
        <v>170</v>
      </c>
      <c r="C25" s="144"/>
      <c r="D25" s="144"/>
      <c r="E25" s="144"/>
      <c r="F25" s="55">
        <v>200</v>
      </c>
      <c r="G25" s="56" t="s">
        <v>171</v>
      </c>
      <c r="H25" s="134" t="s">
        <v>62</v>
      </c>
      <c r="I25" s="134"/>
      <c r="J25" s="55">
        <v>200</v>
      </c>
      <c r="K25" s="56" t="s">
        <v>171</v>
      </c>
      <c r="L25" s="78">
        <v>300</v>
      </c>
      <c r="M25" s="133">
        <f>J25*L25</f>
        <v>60000</v>
      </c>
      <c r="N25" s="133"/>
      <c r="P25" s="46"/>
    </row>
    <row r="26" spans="1:16" s="44" customFormat="1" x14ac:dyDescent="0.25">
      <c r="A26" s="31"/>
      <c r="B26" s="57"/>
      <c r="C26" s="48"/>
      <c r="D26" s="48"/>
      <c r="E26" s="49"/>
      <c r="F26" s="72"/>
      <c r="G26" s="59"/>
      <c r="H26" s="87"/>
      <c r="I26" s="87"/>
      <c r="J26" s="72"/>
      <c r="K26" s="59"/>
      <c r="L26" s="88"/>
      <c r="M26" s="50"/>
      <c r="N26" s="61"/>
      <c r="P26" s="86"/>
    </row>
    <row r="27" spans="1:16" s="44" customFormat="1" ht="29.1" customHeight="1" x14ac:dyDescent="0.25">
      <c r="A27" s="31"/>
      <c r="B27" s="135" t="s">
        <v>168</v>
      </c>
      <c r="C27" s="135"/>
      <c r="D27" s="135"/>
      <c r="E27" s="135"/>
      <c r="F27" s="134"/>
      <c r="G27" s="134"/>
      <c r="H27" s="134"/>
      <c r="I27" s="134"/>
      <c r="J27" s="134"/>
      <c r="K27" s="134"/>
      <c r="L27" s="45"/>
      <c r="M27" s="136">
        <f>M28+M29</f>
        <v>928000</v>
      </c>
      <c r="N27" s="136"/>
      <c r="P27" s="46"/>
    </row>
    <row r="28" spans="1:16" s="44" customFormat="1" x14ac:dyDescent="0.25">
      <c r="A28" s="47"/>
      <c r="B28" s="144" t="s">
        <v>172</v>
      </c>
      <c r="C28" s="144"/>
      <c r="D28" s="144"/>
      <c r="E28" s="144"/>
      <c r="F28" s="55">
        <v>160</v>
      </c>
      <c r="G28" s="56" t="s">
        <v>174</v>
      </c>
      <c r="H28" s="134" t="s">
        <v>62</v>
      </c>
      <c r="I28" s="134"/>
      <c r="J28" s="55">
        <v>160</v>
      </c>
      <c r="K28" s="56" t="s">
        <v>174</v>
      </c>
      <c r="L28" s="78">
        <v>3200</v>
      </c>
      <c r="M28" s="133">
        <f>J28*L28</f>
        <v>512000</v>
      </c>
      <c r="N28" s="133"/>
      <c r="P28" s="46"/>
    </row>
    <row r="29" spans="1:16" s="44" customFormat="1" x14ac:dyDescent="0.25">
      <c r="A29" s="31"/>
      <c r="B29" s="144" t="s">
        <v>173</v>
      </c>
      <c r="C29" s="144"/>
      <c r="D29" s="144"/>
      <c r="E29" s="144"/>
      <c r="F29" s="55">
        <v>160</v>
      </c>
      <c r="G29" s="56" t="s">
        <v>174</v>
      </c>
      <c r="H29" s="134" t="s">
        <v>62</v>
      </c>
      <c r="I29" s="134"/>
      <c r="J29" s="55">
        <v>160</v>
      </c>
      <c r="K29" s="56" t="s">
        <v>174</v>
      </c>
      <c r="L29" s="78">
        <v>2600</v>
      </c>
      <c r="M29" s="133">
        <f>J29*L29</f>
        <v>416000</v>
      </c>
      <c r="N29" s="133"/>
      <c r="P29" s="86"/>
    </row>
    <row r="30" spans="1:16" s="44" customFormat="1" x14ac:dyDescent="0.25">
      <c r="A30" s="31"/>
      <c r="B30" s="57"/>
      <c r="C30" s="48"/>
      <c r="D30" s="48"/>
      <c r="E30" s="49"/>
      <c r="F30" s="72"/>
      <c r="G30" s="59"/>
      <c r="H30" s="87"/>
      <c r="I30" s="87"/>
      <c r="J30" s="72"/>
      <c r="K30" s="59"/>
      <c r="L30" s="88"/>
      <c r="M30" s="50"/>
      <c r="N30" s="61"/>
      <c r="P30" s="86"/>
    </row>
    <row r="31" spans="1:16" s="44" customFormat="1" ht="29.1" customHeight="1" x14ac:dyDescent="0.25">
      <c r="A31" s="31"/>
      <c r="B31" s="135" t="s">
        <v>169</v>
      </c>
      <c r="C31" s="135"/>
      <c r="D31" s="135"/>
      <c r="E31" s="135"/>
      <c r="F31" s="134"/>
      <c r="G31" s="134"/>
      <c r="H31" s="134"/>
      <c r="I31" s="134"/>
      <c r="J31" s="134"/>
      <c r="K31" s="134"/>
      <c r="L31" s="45"/>
      <c r="M31" s="136">
        <f>M32</f>
        <v>275000</v>
      </c>
      <c r="N31" s="136"/>
      <c r="P31" s="46"/>
    </row>
    <row r="32" spans="1:16" s="44" customFormat="1" x14ac:dyDescent="0.25">
      <c r="A32" s="47"/>
      <c r="B32" s="144" t="s">
        <v>175</v>
      </c>
      <c r="C32" s="144"/>
      <c r="D32" s="144"/>
      <c r="E32" s="144"/>
      <c r="F32" s="55">
        <v>5</v>
      </c>
      <c r="G32" s="56" t="s">
        <v>176</v>
      </c>
      <c r="H32" s="134" t="s">
        <v>62</v>
      </c>
      <c r="I32" s="134"/>
      <c r="J32" s="55">
        <v>5</v>
      </c>
      <c r="K32" s="56" t="s">
        <v>176</v>
      </c>
      <c r="L32" s="78">
        <v>55000</v>
      </c>
      <c r="M32" s="133">
        <f>J32*L32</f>
        <v>275000</v>
      </c>
      <c r="N32" s="133"/>
      <c r="P32" s="46"/>
    </row>
    <row r="33" spans="1:14" s="44" customFormat="1" x14ac:dyDescent="0.25">
      <c r="A33" s="31"/>
      <c r="B33" s="75"/>
      <c r="C33" s="48"/>
      <c r="D33" s="48"/>
      <c r="E33" s="49"/>
      <c r="F33" s="58"/>
      <c r="G33" s="59"/>
      <c r="H33" s="76"/>
      <c r="I33" s="77"/>
      <c r="J33" s="58"/>
      <c r="K33" s="74"/>
      <c r="L33" s="78"/>
      <c r="M33" s="145"/>
      <c r="N33" s="146"/>
    </row>
    <row r="34" spans="1:14" s="44" customFormat="1" ht="39.75" customHeight="1" x14ac:dyDescent="0.25">
      <c r="A34" s="147" t="str">
        <f>'FORMAT KAK'!A50&amp; " "  &amp;  'FORMAT KAK'!A51</f>
        <v>Tahap II - Honorarium Narasumber atau Pembahas, Moderator
Honorarium Narasumber atau Pembahas, Moderator,Pembawa Acara, dan Panitia</v>
      </c>
      <c r="B34" s="148"/>
      <c r="C34" s="148"/>
      <c r="D34" s="148"/>
      <c r="E34" s="149"/>
      <c r="F34" s="132"/>
      <c r="G34" s="132"/>
      <c r="H34" s="134"/>
      <c r="I34" s="134"/>
      <c r="J34" s="134"/>
      <c r="K34" s="134"/>
      <c r="L34" s="45"/>
      <c r="M34" s="136">
        <f>M35</f>
        <v>5250000</v>
      </c>
      <c r="N34" s="136"/>
    </row>
    <row r="35" spans="1:14" s="44" customFormat="1" ht="30" customHeight="1" x14ac:dyDescent="0.25">
      <c r="A35" s="31"/>
      <c r="B35" s="135" t="s">
        <v>152</v>
      </c>
      <c r="C35" s="135"/>
      <c r="D35" s="135"/>
      <c r="E35" s="135"/>
      <c r="F35" s="134"/>
      <c r="G35" s="134"/>
      <c r="H35" s="134"/>
      <c r="I35" s="134"/>
      <c r="J35" s="134"/>
      <c r="K35" s="134"/>
      <c r="L35" s="45"/>
      <c r="M35" s="136">
        <f>SUM(M36:N39)</f>
        <v>5250000</v>
      </c>
      <c r="N35" s="136"/>
    </row>
    <row r="36" spans="1:14" s="44" customFormat="1" ht="19.5" customHeight="1" x14ac:dyDescent="0.25">
      <c r="A36" s="47"/>
      <c r="B36" s="144" t="s">
        <v>153</v>
      </c>
      <c r="C36" s="144"/>
      <c r="D36" s="144"/>
      <c r="E36" s="144"/>
      <c r="F36" s="79">
        <v>9</v>
      </c>
      <c r="G36" s="80" t="s">
        <v>156</v>
      </c>
      <c r="H36" s="134" t="s">
        <v>62</v>
      </c>
      <c r="I36" s="134"/>
      <c r="J36" s="79">
        <v>9</v>
      </c>
      <c r="K36" s="80" t="s">
        <v>156</v>
      </c>
      <c r="L36" s="160">
        <v>300000</v>
      </c>
      <c r="M36" s="133">
        <f>J36*L36</f>
        <v>2700000</v>
      </c>
      <c r="N36" s="133"/>
    </row>
    <row r="37" spans="1:14" s="44" customFormat="1" ht="19.5" customHeight="1" x14ac:dyDescent="0.25">
      <c r="A37" s="47"/>
      <c r="B37" s="65" t="s">
        <v>190</v>
      </c>
      <c r="C37" s="66"/>
      <c r="D37" s="66"/>
      <c r="E37" s="67"/>
      <c r="F37" s="82">
        <v>1</v>
      </c>
      <c r="G37" s="80" t="s">
        <v>156</v>
      </c>
      <c r="H37" s="134" t="s">
        <v>62</v>
      </c>
      <c r="I37" s="134"/>
      <c r="J37" s="82">
        <v>1</v>
      </c>
      <c r="K37" s="80" t="s">
        <v>156</v>
      </c>
      <c r="L37" s="161">
        <v>450000</v>
      </c>
      <c r="M37" s="162">
        <f t="shared" ref="M37:M39" si="0">J37*L37</f>
        <v>450000</v>
      </c>
      <c r="N37" s="162"/>
    </row>
    <row r="38" spans="1:14" s="44" customFormat="1" ht="19.5" customHeight="1" x14ac:dyDescent="0.25">
      <c r="A38" s="47"/>
      <c r="B38" s="65" t="s">
        <v>154</v>
      </c>
      <c r="C38" s="66"/>
      <c r="D38" s="66"/>
      <c r="E38" s="67"/>
      <c r="F38" s="82">
        <v>3</v>
      </c>
      <c r="G38" s="80" t="s">
        <v>156</v>
      </c>
      <c r="H38" s="134" t="s">
        <v>62</v>
      </c>
      <c r="I38" s="134"/>
      <c r="J38" s="82">
        <v>3</v>
      </c>
      <c r="K38" s="80" t="s">
        <v>156</v>
      </c>
      <c r="L38" s="161">
        <v>400000</v>
      </c>
      <c r="M38" s="162">
        <f t="shared" si="0"/>
        <v>1200000</v>
      </c>
      <c r="N38" s="162"/>
    </row>
    <row r="39" spans="1:14" s="44" customFormat="1" ht="19.5" customHeight="1" x14ac:dyDescent="0.25">
      <c r="A39" s="47"/>
      <c r="B39" s="65" t="s">
        <v>179</v>
      </c>
      <c r="C39" s="66"/>
      <c r="D39" s="66"/>
      <c r="E39" s="67"/>
      <c r="F39" s="82">
        <v>3</v>
      </c>
      <c r="G39" s="80" t="s">
        <v>156</v>
      </c>
      <c r="H39" s="134" t="s">
        <v>62</v>
      </c>
      <c r="I39" s="134"/>
      <c r="J39" s="82">
        <v>3</v>
      </c>
      <c r="K39" s="80" t="s">
        <v>156</v>
      </c>
      <c r="L39" s="161">
        <v>300000</v>
      </c>
      <c r="M39" s="162">
        <f t="shared" si="0"/>
        <v>900000</v>
      </c>
      <c r="N39" s="162"/>
    </row>
    <row r="40" spans="1:14" s="44" customFormat="1" ht="19.5" customHeight="1" x14ac:dyDescent="0.25">
      <c r="A40" s="62"/>
      <c r="B40" s="63"/>
      <c r="C40" s="63"/>
      <c r="D40" s="63"/>
      <c r="E40" s="64"/>
      <c r="F40" s="72"/>
      <c r="G40" s="59"/>
      <c r="H40" s="45"/>
      <c r="I40" s="60"/>
      <c r="J40" s="72"/>
      <c r="K40" s="74"/>
      <c r="L40" s="73"/>
      <c r="M40" s="50"/>
      <c r="N40" s="61"/>
    </row>
    <row r="41" spans="1:14" s="44" customFormat="1" ht="33.75" customHeight="1" x14ac:dyDescent="0.25">
      <c r="A41" s="147" t="str">
        <f>'FORMAT KAK'!A54&amp; " "  &amp;  'FORMAT KAK'!A55</f>
        <v>Tahap III - Belanja honorarium Narasumber dan Tim Pelaksana Kegiatan dan Sekretariat Tim Pelaksana Kegiatan</v>
      </c>
      <c r="B41" s="148"/>
      <c r="C41" s="148"/>
      <c r="D41" s="148"/>
      <c r="E41" s="149"/>
      <c r="F41" s="132"/>
      <c r="G41" s="132"/>
      <c r="H41" s="134"/>
      <c r="I41" s="134"/>
      <c r="J41" s="134"/>
      <c r="K41" s="134"/>
      <c r="L41" s="45"/>
      <c r="M41" s="136">
        <f>M42+M47+M52+M57+M62+M67+M72+M77</f>
        <v>32160000</v>
      </c>
      <c r="N41" s="136"/>
    </row>
    <row r="42" spans="1:14" s="44" customFormat="1" ht="30" customHeight="1" x14ac:dyDescent="0.25">
      <c r="A42" s="31"/>
      <c r="B42" s="135" t="s">
        <v>180</v>
      </c>
      <c r="C42" s="135"/>
      <c r="D42" s="135"/>
      <c r="E42" s="135"/>
      <c r="F42" s="134"/>
      <c r="G42" s="134"/>
      <c r="H42" s="134"/>
      <c r="I42" s="134"/>
      <c r="J42" s="134"/>
      <c r="K42" s="134"/>
      <c r="L42" s="45"/>
      <c r="M42" s="136">
        <f>SUM(M43:N46)</f>
        <v>4020000</v>
      </c>
      <c r="N42" s="136"/>
    </row>
    <row r="43" spans="1:14" s="44" customFormat="1" ht="19.5" customHeight="1" x14ac:dyDescent="0.25">
      <c r="A43" s="47"/>
      <c r="B43" s="144" t="s">
        <v>153</v>
      </c>
      <c r="C43" s="144"/>
      <c r="D43" s="144"/>
      <c r="E43" s="144"/>
      <c r="F43" s="79">
        <v>20</v>
      </c>
      <c r="G43" s="80" t="s">
        <v>182</v>
      </c>
      <c r="H43" s="134" t="s">
        <v>62</v>
      </c>
      <c r="I43" s="134"/>
      <c r="J43" s="79">
        <v>20</v>
      </c>
      <c r="K43" s="80" t="s">
        <v>182</v>
      </c>
      <c r="L43" s="81">
        <v>120000</v>
      </c>
      <c r="M43" s="133">
        <f>J43*L43</f>
        <v>2400000</v>
      </c>
      <c r="N43" s="133"/>
    </row>
    <row r="44" spans="1:14" s="44" customFormat="1" ht="19.5" customHeight="1" x14ac:dyDescent="0.25">
      <c r="A44" s="47"/>
      <c r="B44" s="65" t="s">
        <v>154</v>
      </c>
      <c r="C44" s="66"/>
      <c r="D44" s="66"/>
      <c r="E44" s="67"/>
      <c r="F44" s="82">
        <v>4</v>
      </c>
      <c r="G44" s="80" t="s">
        <v>182</v>
      </c>
      <c r="H44" s="134" t="s">
        <v>62</v>
      </c>
      <c r="I44" s="134"/>
      <c r="J44" s="82">
        <v>4</v>
      </c>
      <c r="K44" s="80" t="s">
        <v>182</v>
      </c>
      <c r="L44" s="83">
        <v>150000</v>
      </c>
      <c r="M44" s="133">
        <f t="shared" ref="M44:M46" si="1">J44*L44</f>
        <v>600000</v>
      </c>
      <c r="N44" s="133"/>
    </row>
    <row r="45" spans="1:14" s="44" customFormat="1" ht="19.5" customHeight="1" x14ac:dyDescent="0.25">
      <c r="A45" s="47"/>
      <c r="B45" s="65" t="s">
        <v>181</v>
      </c>
      <c r="C45" s="66"/>
      <c r="D45" s="66"/>
      <c r="E45" s="67"/>
      <c r="F45" s="82">
        <v>4</v>
      </c>
      <c r="G45" s="80" t="s">
        <v>182</v>
      </c>
      <c r="H45" s="134" t="s">
        <v>62</v>
      </c>
      <c r="I45" s="134"/>
      <c r="J45" s="82">
        <v>4</v>
      </c>
      <c r="K45" s="80" t="s">
        <v>182</v>
      </c>
      <c r="L45" s="83">
        <v>135000</v>
      </c>
      <c r="M45" s="133">
        <f t="shared" si="1"/>
        <v>540000</v>
      </c>
      <c r="N45" s="133"/>
    </row>
    <row r="46" spans="1:14" s="44" customFormat="1" ht="19.5" customHeight="1" x14ac:dyDescent="0.25">
      <c r="A46" s="47"/>
      <c r="B46" s="65" t="s">
        <v>155</v>
      </c>
      <c r="C46" s="66"/>
      <c r="D46" s="66"/>
      <c r="E46" s="67"/>
      <c r="F46" s="82">
        <v>4</v>
      </c>
      <c r="G46" s="80" t="s">
        <v>182</v>
      </c>
      <c r="H46" s="134" t="s">
        <v>62</v>
      </c>
      <c r="I46" s="134"/>
      <c r="J46" s="82">
        <v>4</v>
      </c>
      <c r="K46" s="80" t="s">
        <v>182</v>
      </c>
      <c r="L46" s="83">
        <v>120000</v>
      </c>
      <c r="M46" s="133">
        <f t="shared" si="1"/>
        <v>480000</v>
      </c>
      <c r="N46" s="133"/>
    </row>
    <row r="47" spans="1:14" s="44" customFormat="1" ht="30" customHeight="1" x14ac:dyDescent="0.25">
      <c r="A47" s="31"/>
      <c r="B47" s="135" t="s">
        <v>183</v>
      </c>
      <c r="C47" s="135"/>
      <c r="D47" s="135"/>
      <c r="E47" s="135"/>
      <c r="F47" s="134"/>
      <c r="G47" s="134"/>
      <c r="H47" s="134"/>
      <c r="I47" s="134"/>
      <c r="J47" s="134"/>
      <c r="K47" s="134"/>
      <c r="L47" s="45"/>
      <c r="M47" s="136">
        <f>SUM(M48:N51)</f>
        <v>4020000</v>
      </c>
      <c r="N47" s="136"/>
    </row>
    <row r="48" spans="1:14" s="44" customFormat="1" ht="19.5" customHeight="1" x14ac:dyDescent="0.25">
      <c r="A48" s="47"/>
      <c r="B48" s="144" t="s">
        <v>153</v>
      </c>
      <c r="C48" s="144"/>
      <c r="D48" s="144"/>
      <c r="E48" s="144"/>
      <c r="F48" s="79">
        <v>20</v>
      </c>
      <c r="G48" s="80" t="s">
        <v>182</v>
      </c>
      <c r="H48" s="134" t="s">
        <v>62</v>
      </c>
      <c r="I48" s="134"/>
      <c r="J48" s="79">
        <v>20</v>
      </c>
      <c r="K48" s="80" t="s">
        <v>182</v>
      </c>
      <c r="L48" s="81">
        <v>120000</v>
      </c>
      <c r="M48" s="133">
        <f>J48*L48</f>
        <v>2400000</v>
      </c>
      <c r="N48" s="133"/>
    </row>
    <row r="49" spans="1:14" s="44" customFormat="1" ht="19.5" customHeight="1" x14ac:dyDescent="0.25">
      <c r="A49" s="47"/>
      <c r="B49" s="65" t="s">
        <v>154</v>
      </c>
      <c r="C49" s="66"/>
      <c r="D49" s="66"/>
      <c r="E49" s="67"/>
      <c r="F49" s="82">
        <v>4</v>
      </c>
      <c r="G49" s="80" t="s">
        <v>182</v>
      </c>
      <c r="H49" s="134" t="s">
        <v>62</v>
      </c>
      <c r="I49" s="134"/>
      <c r="J49" s="82">
        <v>4</v>
      </c>
      <c r="K49" s="80" t="s">
        <v>182</v>
      </c>
      <c r="L49" s="83">
        <v>150000</v>
      </c>
      <c r="M49" s="133">
        <f t="shared" ref="M49:M51" si="2">J49*L49</f>
        <v>600000</v>
      </c>
      <c r="N49" s="133"/>
    </row>
    <row r="50" spans="1:14" s="44" customFormat="1" ht="19.5" customHeight="1" x14ac:dyDescent="0.25">
      <c r="A50" s="47"/>
      <c r="B50" s="65" t="s">
        <v>181</v>
      </c>
      <c r="C50" s="66"/>
      <c r="D50" s="66"/>
      <c r="E50" s="67"/>
      <c r="F50" s="82">
        <v>4</v>
      </c>
      <c r="G50" s="80" t="s">
        <v>182</v>
      </c>
      <c r="H50" s="134" t="s">
        <v>62</v>
      </c>
      <c r="I50" s="134"/>
      <c r="J50" s="82">
        <v>4</v>
      </c>
      <c r="K50" s="80" t="s">
        <v>182</v>
      </c>
      <c r="L50" s="83">
        <v>135000</v>
      </c>
      <c r="M50" s="133">
        <f t="shared" si="2"/>
        <v>540000</v>
      </c>
      <c r="N50" s="133"/>
    </row>
    <row r="51" spans="1:14" s="44" customFormat="1" ht="19.5" customHeight="1" x14ac:dyDescent="0.25">
      <c r="A51" s="47"/>
      <c r="B51" s="65" t="s">
        <v>155</v>
      </c>
      <c r="C51" s="66"/>
      <c r="D51" s="66"/>
      <c r="E51" s="67"/>
      <c r="F51" s="82">
        <v>4</v>
      </c>
      <c r="G51" s="80" t="s">
        <v>182</v>
      </c>
      <c r="H51" s="134" t="s">
        <v>62</v>
      </c>
      <c r="I51" s="134"/>
      <c r="J51" s="82">
        <v>4</v>
      </c>
      <c r="K51" s="80" t="s">
        <v>182</v>
      </c>
      <c r="L51" s="83">
        <v>120000</v>
      </c>
      <c r="M51" s="133">
        <f t="shared" si="2"/>
        <v>480000</v>
      </c>
      <c r="N51" s="133"/>
    </row>
    <row r="52" spans="1:14" s="44" customFormat="1" ht="30" customHeight="1" x14ac:dyDescent="0.25">
      <c r="A52" s="31"/>
      <c r="B52" s="135" t="s">
        <v>184</v>
      </c>
      <c r="C52" s="135"/>
      <c r="D52" s="135"/>
      <c r="E52" s="135"/>
      <c r="F52" s="134"/>
      <c r="G52" s="134"/>
      <c r="H52" s="134"/>
      <c r="I52" s="134"/>
      <c r="J52" s="134"/>
      <c r="K52" s="134"/>
      <c r="L52" s="45"/>
      <c r="M52" s="136">
        <f>SUM(M53:N56)</f>
        <v>4020000</v>
      </c>
      <c r="N52" s="136"/>
    </row>
    <row r="53" spans="1:14" s="44" customFormat="1" ht="19.5" customHeight="1" x14ac:dyDescent="0.25">
      <c r="A53" s="47"/>
      <c r="B53" s="144" t="s">
        <v>153</v>
      </c>
      <c r="C53" s="144"/>
      <c r="D53" s="144"/>
      <c r="E53" s="144"/>
      <c r="F53" s="79">
        <v>20</v>
      </c>
      <c r="G53" s="80" t="s">
        <v>182</v>
      </c>
      <c r="H53" s="134" t="s">
        <v>62</v>
      </c>
      <c r="I53" s="134"/>
      <c r="J53" s="79">
        <v>20</v>
      </c>
      <c r="K53" s="80" t="s">
        <v>182</v>
      </c>
      <c r="L53" s="81">
        <v>120000</v>
      </c>
      <c r="M53" s="133">
        <f>J53*L53</f>
        <v>2400000</v>
      </c>
      <c r="N53" s="133"/>
    </row>
    <row r="54" spans="1:14" s="44" customFormat="1" ht="19.5" customHeight="1" x14ac:dyDescent="0.25">
      <c r="A54" s="47"/>
      <c r="B54" s="65" t="s">
        <v>154</v>
      </c>
      <c r="C54" s="66"/>
      <c r="D54" s="66"/>
      <c r="E54" s="67"/>
      <c r="F54" s="82">
        <v>4</v>
      </c>
      <c r="G54" s="80" t="s">
        <v>182</v>
      </c>
      <c r="H54" s="134" t="s">
        <v>62</v>
      </c>
      <c r="I54" s="134"/>
      <c r="J54" s="82">
        <v>4</v>
      </c>
      <c r="K54" s="80" t="s">
        <v>182</v>
      </c>
      <c r="L54" s="83">
        <v>150000</v>
      </c>
      <c r="M54" s="133">
        <f t="shared" ref="M54:M56" si="3">J54*L54</f>
        <v>600000</v>
      </c>
      <c r="N54" s="133"/>
    </row>
    <row r="55" spans="1:14" s="44" customFormat="1" ht="19.5" customHeight="1" x14ac:dyDescent="0.25">
      <c r="A55" s="47"/>
      <c r="B55" s="65" t="s">
        <v>181</v>
      </c>
      <c r="C55" s="66"/>
      <c r="D55" s="66"/>
      <c r="E55" s="67"/>
      <c r="F55" s="82">
        <v>4</v>
      </c>
      <c r="G55" s="80" t="s">
        <v>182</v>
      </c>
      <c r="H55" s="134" t="s">
        <v>62</v>
      </c>
      <c r="I55" s="134"/>
      <c r="J55" s="82">
        <v>4</v>
      </c>
      <c r="K55" s="80" t="s">
        <v>182</v>
      </c>
      <c r="L55" s="83">
        <v>135000</v>
      </c>
      <c r="M55" s="133">
        <f t="shared" si="3"/>
        <v>540000</v>
      </c>
      <c r="N55" s="133"/>
    </row>
    <row r="56" spans="1:14" s="44" customFormat="1" ht="19.5" customHeight="1" x14ac:dyDescent="0.25">
      <c r="A56" s="47"/>
      <c r="B56" s="65" t="s">
        <v>155</v>
      </c>
      <c r="C56" s="66"/>
      <c r="D56" s="66"/>
      <c r="E56" s="67"/>
      <c r="F56" s="82">
        <v>4</v>
      </c>
      <c r="G56" s="80" t="s">
        <v>182</v>
      </c>
      <c r="H56" s="134" t="s">
        <v>62</v>
      </c>
      <c r="I56" s="134"/>
      <c r="J56" s="82">
        <v>4</v>
      </c>
      <c r="K56" s="80" t="s">
        <v>182</v>
      </c>
      <c r="L56" s="83">
        <v>120000</v>
      </c>
      <c r="M56" s="133">
        <f t="shared" si="3"/>
        <v>480000</v>
      </c>
      <c r="N56" s="133"/>
    </row>
    <row r="57" spans="1:14" s="44" customFormat="1" ht="30" customHeight="1" x14ac:dyDescent="0.25">
      <c r="A57" s="31"/>
      <c r="B57" s="135" t="s">
        <v>185</v>
      </c>
      <c r="C57" s="135"/>
      <c r="D57" s="135"/>
      <c r="E57" s="135"/>
      <c r="F57" s="134"/>
      <c r="G57" s="134"/>
      <c r="H57" s="134"/>
      <c r="I57" s="134"/>
      <c r="J57" s="134"/>
      <c r="K57" s="134"/>
      <c r="L57" s="45"/>
      <c r="M57" s="136">
        <f>SUM(M58:N61)</f>
        <v>4020000</v>
      </c>
      <c r="N57" s="136"/>
    </row>
    <row r="58" spans="1:14" s="44" customFormat="1" ht="19.5" customHeight="1" x14ac:dyDescent="0.25">
      <c r="A58" s="47"/>
      <c r="B58" s="144" t="s">
        <v>153</v>
      </c>
      <c r="C58" s="144"/>
      <c r="D58" s="144"/>
      <c r="E58" s="144"/>
      <c r="F58" s="79">
        <v>20</v>
      </c>
      <c r="G58" s="80" t="s">
        <v>182</v>
      </c>
      <c r="H58" s="134" t="s">
        <v>62</v>
      </c>
      <c r="I58" s="134"/>
      <c r="J58" s="79">
        <v>20</v>
      </c>
      <c r="K58" s="80" t="s">
        <v>182</v>
      </c>
      <c r="L58" s="81">
        <v>120000</v>
      </c>
      <c r="M58" s="133">
        <f>J58*L58</f>
        <v>2400000</v>
      </c>
      <c r="N58" s="133"/>
    </row>
    <row r="59" spans="1:14" s="44" customFormat="1" ht="19.5" customHeight="1" x14ac:dyDescent="0.25">
      <c r="A59" s="47"/>
      <c r="B59" s="65" t="s">
        <v>154</v>
      </c>
      <c r="C59" s="66"/>
      <c r="D59" s="66"/>
      <c r="E59" s="67"/>
      <c r="F59" s="82">
        <v>4</v>
      </c>
      <c r="G59" s="80" t="s">
        <v>182</v>
      </c>
      <c r="H59" s="134" t="s">
        <v>62</v>
      </c>
      <c r="I59" s="134"/>
      <c r="J59" s="82">
        <v>4</v>
      </c>
      <c r="K59" s="80" t="s">
        <v>182</v>
      </c>
      <c r="L59" s="83">
        <v>150000</v>
      </c>
      <c r="M59" s="133">
        <f t="shared" ref="M59:M61" si="4">J59*L59</f>
        <v>600000</v>
      </c>
      <c r="N59" s="133"/>
    </row>
    <row r="60" spans="1:14" s="44" customFormat="1" ht="19.5" customHeight="1" x14ac:dyDescent="0.25">
      <c r="A60" s="47"/>
      <c r="B60" s="65" t="s">
        <v>181</v>
      </c>
      <c r="C60" s="66"/>
      <c r="D60" s="66"/>
      <c r="E60" s="67"/>
      <c r="F60" s="82">
        <v>4</v>
      </c>
      <c r="G60" s="80" t="s">
        <v>182</v>
      </c>
      <c r="H60" s="134" t="s">
        <v>62</v>
      </c>
      <c r="I60" s="134"/>
      <c r="J60" s="82">
        <v>4</v>
      </c>
      <c r="K60" s="80" t="s">
        <v>182</v>
      </c>
      <c r="L60" s="83">
        <v>135000</v>
      </c>
      <c r="M60" s="133">
        <f t="shared" si="4"/>
        <v>540000</v>
      </c>
      <c r="N60" s="133"/>
    </row>
    <row r="61" spans="1:14" s="44" customFormat="1" ht="19.5" customHeight="1" x14ac:dyDescent="0.25">
      <c r="A61" s="47"/>
      <c r="B61" s="65" t="s">
        <v>155</v>
      </c>
      <c r="C61" s="66"/>
      <c r="D61" s="66"/>
      <c r="E61" s="67"/>
      <c r="F61" s="82">
        <v>4</v>
      </c>
      <c r="G61" s="80" t="s">
        <v>182</v>
      </c>
      <c r="H61" s="134" t="s">
        <v>62</v>
      </c>
      <c r="I61" s="134"/>
      <c r="J61" s="82">
        <v>4</v>
      </c>
      <c r="K61" s="80" t="s">
        <v>182</v>
      </c>
      <c r="L61" s="83">
        <v>120000</v>
      </c>
      <c r="M61" s="133">
        <f t="shared" si="4"/>
        <v>480000</v>
      </c>
      <c r="N61" s="133"/>
    </row>
    <row r="62" spans="1:14" s="44" customFormat="1" ht="30" customHeight="1" x14ac:dyDescent="0.25">
      <c r="A62" s="31"/>
      <c r="B62" s="135" t="s">
        <v>186</v>
      </c>
      <c r="C62" s="135"/>
      <c r="D62" s="135"/>
      <c r="E62" s="135"/>
      <c r="F62" s="134"/>
      <c r="G62" s="134"/>
      <c r="H62" s="134"/>
      <c r="I62" s="134"/>
      <c r="J62" s="134"/>
      <c r="K62" s="134"/>
      <c r="L62" s="45"/>
      <c r="M62" s="136">
        <f>SUM(M63:N66)</f>
        <v>4020000</v>
      </c>
      <c r="N62" s="136"/>
    </row>
    <row r="63" spans="1:14" s="44" customFormat="1" ht="19.5" customHeight="1" x14ac:dyDescent="0.25">
      <c r="A63" s="47"/>
      <c r="B63" s="144" t="s">
        <v>153</v>
      </c>
      <c r="C63" s="144"/>
      <c r="D63" s="144"/>
      <c r="E63" s="144"/>
      <c r="F63" s="79">
        <v>20</v>
      </c>
      <c r="G63" s="80" t="s">
        <v>182</v>
      </c>
      <c r="H63" s="134" t="s">
        <v>62</v>
      </c>
      <c r="I63" s="134"/>
      <c r="J63" s="79">
        <v>20</v>
      </c>
      <c r="K63" s="80" t="s">
        <v>182</v>
      </c>
      <c r="L63" s="81">
        <v>120000</v>
      </c>
      <c r="M63" s="133">
        <f>J63*L63</f>
        <v>2400000</v>
      </c>
      <c r="N63" s="133"/>
    </row>
    <row r="64" spans="1:14" s="44" customFormat="1" ht="19.5" customHeight="1" x14ac:dyDescent="0.25">
      <c r="A64" s="47"/>
      <c r="B64" s="65" t="s">
        <v>154</v>
      </c>
      <c r="C64" s="66"/>
      <c r="D64" s="66"/>
      <c r="E64" s="67"/>
      <c r="F64" s="82">
        <v>4</v>
      </c>
      <c r="G64" s="80" t="s">
        <v>182</v>
      </c>
      <c r="H64" s="134" t="s">
        <v>62</v>
      </c>
      <c r="I64" s="134"/>
      <c r="J64" s="82">
        <v>4</v>
      </c>
      <c r="K64" s="80" t="s">
        <v>182</v>
      </c>
      <c r="L64" s="83">
        <v>150000</v>
      </c>
      <c r="M64" s="133">
        <f t="shared" ref="M64:M66" si="5">J64*L64</f>
        <v>600000</v>
      </c>
      <c r="N64" s="133"/>
    </row>
    <row r="65" spans="1:14" s="44" customFormat="1" ht="19.5" customHeight="1" x14ac:dyDescent="0.25">
      <c r="A65" s="47"/>
      <c r="B65" s="65" t="s">
        <v>181</v>
      </c>
      <c r="C65" s="66"/>
      <c r="D65" s="66"/>
      <c r="E65" s="67"/>
      <c r="F65" s="82">
        <v>4</v>
      </c>
      <c r="G65" s="80" t="s">
        <v>182</v>
      </c>
      <c r="H65" s="134" t="s">
        <v>62</v>
      </c>
      <c r="I65" s="134"/>
      <c r="J65" s="82">
        <v>4</v>
      </c>
      <c r="K65" s="80" t="s">
        <v>182</v>
      </c>
      <c r="L65" s="83">
        <v>135000</v>
      </c>
      <c r="M65" s="133">
        <f t="shared" si="5"/>
        <v>540000</v>
      </c>
      <c r="N65" s="133"/>
    </row>
    <row r="66" spans="1:14" s="44" customFormat="1" ht="19.5" customHeight="1" x14ac:dyDescent="0.25">
      <c r="A66" s="47"/>
      <c r="B66" s="65" t="s">
        <v>155</v>
      </c>
      <c r="C66" s="66"/>
      <c r="D66" s="66"/>
      <c r="E66" s="67"/>
      <c r="F66" s="82">
        <v>4</v>
      </c>
      <c r="G66" s="80" t="s">
        <v>182</v>
      </c>
      <c r="H66" s="134" t="s">
        <v>62</v>
      </c>
      <c r="I66" s="134"/>
      <c r="J66" s="82">
        <v>4</v>
      </c>
      <c r="K66" s="80" t="s">
        <v>182</v>
      </c>
      <c r="L66" s="83">
        <v>120000</v>
      </c>
      <c r="M66" s="133">
        <f t="shared" si="5"/>
        <v>480000</v>
      </c>
      <c r="N66" s="133"/>
    </row>
    <row r="67" spans="1:14" s="44" customFormat="1" ht="30" customHeight="1" x14ac:dyDescent="0.25">
      <c r="A67" s="31"/>
      <c r="B67" s="135" t="s">
        <v>187</v>
      </c>
      <c r="C67" s="135"/>
      <c r="D67" s="135"/>
      <c r="E67" s="135"/>
      <c r="F67" s="134"/>
      <c r="G67" s="134"/>
      <c r="H67" s="134"/>
      <c r="I67" s="134"/>
      <c r="J67" s="134"/>
      <c r="K67" s="134"/>
      <c r="L67" s="45"/>
      <c r="M67" s="136">
        <f>SUM(M68:N71)</f>
        <v>4020000</v>
      </c>
      <c r="N67" s="136"/>
    </row>
    <row r="68" spans="1:14" s="44" customFormat="1" ht="19.5" customHeight="1" x14ac:dyDescent="0.25">
      <c r="A68" s="47"/>
      <c r="B68" s="144" t="s">
        <v>153</v>
      </c>
      <c r="C68" s="144"/>
      <c r="D68" s="144"/>
      <c r="E68" s="144"/>
      <c r="F68" s="79">
        <v>20</v>
      </c>
      <c r="G68" s="80" t="s">
        <v>182</v>
      </c>
      <c r="H68" s="134" t="s">
        <v>62</v>
      </c>
      <c r="I68" s="134"/>
      <c r="J68" s="79">
        <v>20</v>
      </c>
      <c r="K68" s="80" t="s">
        <v>182</v>
      </c>
      <c r="L68" s="81">
        <v>120000</v>
      </c>
      <c r="M68" s="133">
        <f>J68*L68</f>
        <v>2400000</v>
      </c>
      <c r="N68" s="133"/>
    </row>
    <row r="69" spans="1:14" s="44" customFormat="1" ht="19.5" customHeight="1" x14ac:dyDescent="0.25">
      <c r="A69" s="47"/>
      <c r="B69" s="65" t="s">
        <v>154</v>
      </c>
      <c r="C69" s="66"/>
      <c r="D69" s="66"/>
      <c r="E69" s="67"/>
      <c r="F69" s="82">
        <v>4</v>
      </c>
      <c r="G69" s="80" t="s">
        <v>182</v>
      </c>
      <c r="H69" s="134" t="s">
        <v>62</v>
      </c>
      <c r="I69" s="134"/>
      <c r="J69" s="82">
        <v>4</v>
      </c>
      <c r="K69" s="80" t="s">
        <v>182</v>
      </c>
      <c r="L69" s="83">
        <v>150000</v>
      </c>
      <c r="M69" s="133">
        <f t="shared" ref="M69:M71" si="6">J69*L69</f>
        <v>600000</v>
      </c>
      <c r="N69" s="133"/>
    </row>
    <row r="70" spans="1:14" s="44" customFormat="1" ht="19.5" customHeight="1" x14ac:dyDescent="0.25">
      <c r="A70" s="47"/>
      <c r="B70" s="65" t="s">
        <v>181</v>
      </c>
      <c r="C70" s="66"/>
      <c r="D70" s="66"/>
      <c r="E70" s="67"/>
      <c r="F70" s="82">
        <v>4</v>
      </c>
      <c r="G70" s="80" t="s">
        <v>182</v>
      </c>
      <c r="H70" s="134" t="s">
        <v>62</v>
      </c>
      <c r="I70" s="134"/>
      <c r="J70" s="82">
        <v>4</v>
      </c>
      <c r="K70" s="80" t="s">
        <v>182</v>
      </c>
      <c r="L70" s="83">
        <v>135000</v>
      </c>
      <c r="M70" s="133">
        <f t="shared" si="6"/>
        <v>540000</v>
      </c>
      <c r="N70" s="133"/>
    </row>
    <row r="71" spans="1:14" s="44" customFormat="1" ht="19.5" customHeight="1" x14ac:dyDescent="0.25">
      <c r="A71" s="47"/>
      <c r="B71" s="65" t="s">
        <v>155</v>
      </c>
      <c r="C71" s="66"/>
      <c r="D71" s="66"/>
      <c r="E71" s="67"/>
      <c r="F71" s="82">
        <v>4</v>
      </c>
      <c r="G71" s="80" t="s">
        <v>182</v>
      </c>
      <c r="H71" s="134" t="s">
        <v>62</v>
      </c>
      <c r="I71" s="134"/>
      <c r="J71" s="82">
        <v>4</v>
      </c>
      <c r="K71" s="80" t="s">
        <v>182</v>
      </c>
      <c r="L71" s="83">
        <v>120000</v>
      </c>
      <c r="M71" s="133">
        <f t="shared" si="6"/>
        <v>480000</v>
      </c>
      <c r="N71" s="133"/>
    </row>
    <row r="72" spans="1:14" s="44" customFormat="1" ht="30" customHeight="1" x14ac:dyDescent="0.25">
      <c r="A72" s="31"/>
      <c r="B72" s="135" t="s">
        <v>189</v>
      </c>
      <c r="C72" s="135"/>
      <c r="D72" s="135"/>
      <c r="E72" s="135"/>
      <c r="F72" s="134"/>
      <c r="G72" s="134"/>
      <c r="H72" s="134"/>
      <c r="I72" s="134"/>
      <c r="J72" s="134"/>
      <c r="K72" s="134"/>
      <c r="L72" s="45"/>
      <c r="M72" s="136">
        <f>SUM(M73:N76)</f>
        <v>4020000</v>
      </c>
      <c r="N72" s="136"/>
    </row>
    <row r="73" spans="1:14" s="44" customFormat="1" ht="19.5" customHeight="1" x14ac:dyDescent="0.25">
      <c r="A73" s="47"/>
      <c r="B73" s="144" t="s">
        <v>153</v>
      </c>
      <c r="C73" s="144"/>
      <c r="D73" s="144"/>
      <c r="E73" s="144"/>
      <c r="F73" s="79">
        <v>20</v>
      </c>
      <c r="G73" s="80" t="s">
        <v>182</v>
      </c>
      <c r="H73" s="134" t="s">
        <v>62</v>
      </c>
      <c r="I73" s="134"/>
      <c r="J73" s="79">
        <v>20</v>
      </c>
      <c r="K73" s="80" t="s">
        <v>182</v>
      </c>
      <c r="L73" s="81">
        <v>120000</v>
      </c>
      <c r="M73" s="133">
        <f>J73*L73</f>
        <v>2400000</v>
      </c>
      <c r="N73" s="133"/>
    </row>
    <row r="74" spans="1:14" s="44" customFormat="1" ht="19.5" customHeight="1" x14ac:dyDescent="0.25">
      <c r="A74" s="47"/>
      <c r="B74" s="65" t="s">
        <v>154</v>
      </c>
      <c r="C74" s="66"/>
      <c r="D74" s="66"/>
      <c r="E74" s="67"/>
      <c r="F74" s="82">
        <v>4</v>
      </c>
      <c r="G74" s="80" t="s">
        <v>182</v>
      </c>
      <c r="H74" s="134" t="s">
        <v>62</v>
      </c>
      <c r="I74" s="134"/>
      <c r="J74" s="82">
        <v>4</v>
      </c>
      <c r="K74" s="80" t="s">
        <v>182</v>
      </c>
      <c r="L74" s="83">
        <v>150000</v>
      </c>
      <c r="M74" s="133">
        <f t="shared" ref="M74:M76" si="7">J74*L74</f>
        <v>600000</v>
      </c>
      <c r="N74" s="133"/>
    </row>
    <row r="75" spans="1:14" s="44" customFormat="1" ht="19.5" customHeight="1" x14ac:dyDescent="0.25">
      <c r="A75" s="47"/>
      <c r="B75" s="65" t="s">
        <v>181</v>
      </c>
      <c r="C75" s="66"/>
      <c r="D75" s="66"/>
      <c r="E75" s="67"/>
      <c r="F75" s="82">
        <v>4</v>
      </c>
      <c r="G75" s="80" t="s">
        <v>182</v>
      </c>
      <c r="H75" s="134" t="s">
        <v>62</v>
      </c>
      <c r="I75" s="134"/>
      <c r="J75" s="82">
        <v>4</v>
      </c>
      <c r="K75" s="80" t="s">
        <v>182</v>
      </c>
      <c r="L75" s="83">
        <v>135000</v>
      </c>
      <c r="M75" s="133">
        <f t="shared" si="7"/>
        <v>540000</v>
      </c>
      <c r="N75" s="133"/>
    </row>
    <row r="76" spans="1:14" s="44" customFormat="1" ht="19.5" customHeight="1" x14ac:dyDescent="0.25">
      <c r="A76" s="47"/>
      <c r="B76" s="65" t="s">
        <v>155</v>
      </c>
      <c r="C76" s="66"/>
      <c r="D76" s="66"/>
      <c r="E76" s="67"/>
      <c r="F76" s="82">
        <v>4</v>
      </c>
      <c r="G76" s="80" t="s">
        <v>182</v>
      </c>
      <c r="H76" s="134" t="s">
        <v>62</v>
      </c>
      <c r="I76" s="134"/>
      <c r="J76" s="82">
        <v>4</v>
      </c>
      <c r="K76" s="80" t="s">
        <v>182</v>
      </c>
      <c r="L76" s="83">
        <v>120000</v>
      </c>
      <c r="M76" s="133">
        <f t="shared" si="7"/>
        <v>480000</v>
      </c>
      <c r="N76" s="133"/>
    </row>
    <row r="77" spans="1:14" s="44" customFormat="1" ht="30" customHeight="1" x14ac:dyDescent="0.25">
      <c r="A77" s="31"/>
      <c r="B77" s="135" t="s">
        <v>188</v>
      </c>
      <c r="C77" s="135"/>
      <c r="D77" s="135"/>
      <c r="E77" s="135"/>
      <c r="F77" s="134"/>
      <c r="G77" s="134"/>
      <c r="H77" s="134"/>
      <c r="I77" s="134"/>
      <c r="J77" s="134"/>
      <c r="K77" s="134"/>
      <c r="L77" s="45"/>
      <c r="M77" s="136">
        <f>SUM(M78:N81)</f>
        <v>4020000</v>
      </c>
      <c r="N77" s="136"/>
    </row>
    <row r="78" spans="1:14" s="44" customFormat="1" ht="19.5" customHeight="1" x14ac:dyDescent="0.25">
      <c r="A78" s="47"/>
      <c r="B78" s="144" t="s">
        <v>153</v>
      </c>
      <c r="C78" s="144"/>
      <c r="D78" s="144"/>
      <c r="E78" s="144"/>
      <c r="F78" s="79">
        <v>20</v>
      </c>
      <c r="G78" s="80" t="s">
        <v>182</v>
      </c>
      <c r="H78" s="134" t="s">
        <v>62</v>
      </c>
      <c r="I78" s="134"/>
      <c r="J78" s="79">
        <v>20</v>
      </c>
      <c r="K78" s="80" t="s">
        <v>182</v>
      </c>
      <c r="L78" s="81">
        <v>120000</v>
      </c>
      <c r="M78" s="133">
        <f>J78*L78</f>
        <v>2400000</v>
      </c>
      <c r="N78" s="133"/>
    </row>
    <row r="79" spans="1:14" s="44" customFormat="1" ht="19.5" customHeight="1" x14ac:dyDescent="0.25">
      <c r="A79" s="47"/>
      <c r="B79" s="65" t="s">
        <v>154</v>
      </c>
      <c r="C79" s="66"/>
      <c r="D79" s="66"/>
      <c r="E79" s="67"/>
      <c r="F79" s="82">
        <v>4</v>
      </c>
      <c r="G79" s="80" t="s">
        <v>182</v>
      </c>
      <c r="H79" s="134" t="s">
        <v>62</v>
      </c>
      <c r="I79" s="134"/>
      <c r="J79" s="82">
        <v>4</v>
      </c>
      <c r="K79" s="80" t="s">
        <v>182</v>
      </c>
      <c r="L79" s="83">
        <v>150000</v>
      </c>
      <c r="M79" s="133">
        <f t="shared" ref="M79:M81" si="8">J79*L79</f>
        <v>600000</v>
      </c>
      <c r="N79" s="133"/>
    </row>
    <row r="80" spans="1:14" s="44" customFormat="1" ht="19.5" customHeight="1" x14ac:dyDescent="0.25">
      <c r="A80" s="47"/>
      <c r="B80" s="65" t="s">
        <v>181</v>
      </c>
      <c r="C80" s="66"/>
      <c r="D80" s="66"/>
      <c r="E80" s="67"/>
      <c r="F80" s="82">
        <v>4</v>
      </c>
      <c r="G80" s="80" t="s">
        <v>182</v>
      </c>
      <c r="H80" s="134" t="s">
        <v>62</v>
      </c>
      <c r="I80" s="134"/>
      <c r="J80" s="82">
        <v>4</v>
      </c>
      <c r="K80" s="80" t="s">
        <v>182</v>
      </c>
      <c r="L80" s="83">
        <v>135000</v>
      </c>
      <c r="M80" s="133">
        <f t="shared" si="8"/>
        <v>540000</v>
      </c>
      <c r="N80" s="133"/>
    </row>
    <row r="81" spans="1:14" s="44" customFormat="1" ht="19.5" customHeight="1" x14ac:dyDescent="0.25">
      <c r="A81" s="47"/>
      <c r="B81" s="65" t="s">
        <v>155</v>
      </c>
      <c r="C81" s="66"/>
      <c r="D81" s="66"/>
      <c r="E81" s="67"/>
      <c r="F81" s="82">
        <v>4</v>
      </c>
      <c r="G81" s="80" t="s">
        <v>182</v>
      </c>
      <c r="H81" s="134" t="s">
        <v>62</v>
      </c>
      <c r="I81" s="134"/>
      <c r="J81" s="82">
        <v>4</v>
      </c>
      <c r="K81" s="80" t="s">
        <v>182</v>
      </c>
      <c r="L81" s="83">
        <v>120000</v>
      </c>
      <c r="M81" s="133">
        <f t="shared" si="8"/>
        <v>480000</v>
      </c>
      <c r="N81" s="133"/>
    </row>
    <row r="82" spans="1:14" s="44" customFormat="1" ht="19.5" customHeight="1" x14ac:dyDescent="0.25">
      <c r="A82" s="47"/>
      <c r="B82" s="65"/>
      <c r="C82" s="66"/>
      <c r="D82" s="66"/>
      <c r="E82" s="67"/>
      <c r="F82" s="84"/>
      <c r="G82" s="67"/>
      <c r="H82" s="45"/>
      <c r="I82" s="60"/>
      <c r="J82" s="84"/>
      <c r="K82" s="67"/>
      <c r="L82" s="85"/>
      <c r="M82" s="50"/>
      <c r="N82" s="61"/>
    </row>
    <row r="83" spans="1:14" s="44" customFormat="1" x14ac:dyDescent="0.25">
      <c r="A83" s="52"/>
      <c r="B83" s="132"/>
      <c r="C83" s="132"/>
      <c r="D83" s="132"/>
      <c r="E83" s="132"/>
      <c r="F83" s="134"/>
      <c r="G83" s="134"/>
      <c r="H83" s="134"/>
      <c r="I83" s="134"/>
      <c r="J83" s="133"/>
      <c r="K83" s="133"/>
      <c r="L83" s="50"/>
      <c r="M83" s="133"/>
      <c r="N83" s="133"/>
    </row>
    <row r="84" spans="1:14" s="44" customFormat="1" ht="15" hidden="1" customHeight="1" x14ac:dyDescent="0.25">
      <c r="A84" s="51"/>
      <c r="B84" s="135"/>
      <c r="C84" s="135"/>
      <c r="D84" s="135"/>
      <c r="E84" s="135"/>
      <c r="F84" s="134"/>
      <c r="G84" s="134"/>
      <c r="H84" s="134"/>
      <c r="I84" s="134"/>
      <c r="J84" s="133"/>
      <c r="K84" s="133"/>
      <c r="L84" s="50"/>
      <c r="M84" s="133"/>
      <c r="N84" s="133"/>
    </row>
    <row r="85" spans="1:14" s="44" customFormat="1" ht="15" hidden="1" customHeight="1" x14ac:dyDescent="0.25">
      <c r="A85" s="51"/>
      <c r="B85" s="132"/>
      <c r="C85" s="132"/>
      <c r="D85" s="132"/>
      <c r="E85" s="132"/>
      <c r="F85" s="134"/>
      <c r="G85" s="134"/>
      <c r="H85" s="134"/>
      <c r="I85" s="134"/>
      <c r="J85" s="133"/>
      <c r="K85" s="133"/>
      <c r="L85" s="50"/>
      <c r="M85" s="133"/>
      <c r="N85" s="133"/>
    </row>
    <row r="86" spans="1:14" s="44" customFormat="1" ht="15" hidden="1" customHeight="1" x14ac:dyDescent="0.25">
      <c r="A86" s="51"/>
      <c r="B86" s="132"/>
      <c r="C86" s="132"/>
      <c r="D86" s="132"/>
      <c r="E86" s="132"/>
      <c r="F86" s="134"/>
      <c r="G86" s="134"/>
      <c r="H86" s="134"/>
      <c r="I86" s="134"/>
      <c r="J86" s="133"/>
      <c r="K86" s="133"/>
      <c r="L86" s="50"/>
      <c r="M86" s="133"/>
      <c r="N86" s="133"/>
    </row>
    <row r="87" spans="1:14" s="44" customFormat="1" ht="15" hidden="1" customHeight="1" x14ac:dyDescent="0.25">
      <c r="A87" s="30" t="s">
        <v>44</v>
      </c>
      <c r="B87" s="132"/>
      <c r="C87" s="132"/>
      <c r="D87" s="132"/>
      <c r="E87" s="132"/>
      <c r="F87" s="134"/>
      <c r="G87" s="134"/>
      <c r="H87" s="134"/>
      <c r="I87" s="134"/>
      <c r="J87" s="133"/>
      <c r="K87" s="133"/>
      <c r="L87" s="50"/>
      <c r="M87" s="133"/>
      <c r="N87" s="133"/>
    </row>
    <row r="88" spans="1:14" s="44" customFormat="1" ht="15" hidden="1" customHeight="1" x14ac:dyDescent="0.25">
      <c r="A88" s="51" t="s">
        <v>47</v>
      </c>
      <c r="B88" s="132"/>
      <c r="C88" s="132"/>
      <c r="D88" s="132"/>
      <c r="E88" s="132"/>
      <c r="F88" s="134"/>
      <c r="G88" s="134"/>
      <c r="H88" s="134"/>
      <c r="I88" s="134"/>
      <c r="J88" s="133"/>
      <c r="K88" s="133"/>
      <c r="L88" s="50"/>
      <c r="M88" s="133"/>
      <c r="N88" s="133"/>
    </row>
    <row r="89" spans="1:14" s="44" customFormat="1" ht="15" hidden="1" customHeight="1" x14ac:dyDescent="0.25">
      <c r="A89" s="51" t="s">
        <v>45</v>
      </c>
      <c r="B89" s="132"/>
      <c r="C89" s="132"/>
      <c r="D89" s="132"/>
      <c r="E89" s="132"/>
      <c r="F89" s="134"/>
      <c r="G89" s="134"/>
      <c r="H89" s="134"/>
      <c r="I89" s="134"/>
      <c r="J89" s="133"/>
      <c r="K89" s="133"/>
      <c r="L89" s="50"/>
      <c r="M89" s="133"/>
      <c r="N89" s="133"/>
    </row>
    <row r="90" spans="1:14" s="44" customFormat="1" ht="15" hidden="1" customHeight="1" x14ac:dyDescent="0.25">
      <c r="A90" s="51"/>
      <c r="B90" s="139" t="s">
        <v>130</v>
      </c>
      <c r="C90" s="140"/>
      <c r="D90" s="140"/>
      <c r="E90" s="141"/>
      <c r="F90" s="142" t="s">
        <v>131</v>
      </c>
      <c r="G90" s="143"/>
      <c r="H90" s="142" t="s">
        <v>62</v>
      </c>
      <c r="I90" s="143"/>
      <c r="J90" s="145">
        <v>2</v>
      </c>
      <c r="K90" s="146"/>
      <c r="L90" s="50">
        <v>350000</v>
      </c>
      <c r="M90" s="133">
        <f>J90*L90</f>
        <v>700000</v>
      </c>
      <c r="N90" s="133"/>
    </row>
    <row r="91" spans="1:14" s="44" customFormat="1" ht="15" hidden="1" customHeight="1" x14ac:dyDescent="0.25">
      <c r="A91" s="51"/>
      <c r="B91" s="132"/>
      <c r="C91" s="132"/>
      <c r="D91" s="132"/>
      <c r="E91" s="132"/>
      <c r="F91" s="134"/>
      <c r="G91" s="134"/>
      <c r="H91" s="134"/>
      <c r="I91" s="134"/>
      <c r="J91" s="133"/>
      <c r="K91" s="133"/>
      <c r="L91" s="50"/>
      <c r="M91" s="133"/>
      <c r="N91" s="133"/>
    </row>
    <row r="92" spans="1:14" s="44" customFormat="1" ht="13.5" hidden="1" customHeight="1" x14ac:dyDescent="0.25">
      <c r="A92" s="51"/>
      <c r="B92" s="132"/>
      <c r="C92" s="132"/>
      <c r="D92" s="132"/>
      <c r="E92" s="132"/>
      <c r="F92" s="134"/>
      <c r="G92" s="134"/>
      <c r="H92" s="134"/>
      <c r="I92" s="134"/>
      <c r="J92" s="133"/>
      <c r="K92" s="133"/>
      <c r="L92" s="50"/>
      <c r="M92" s="133"/>
      <c r="N92" s="133"/>
    </row>
    <row r="93" spans="1:14" s="44" customFormat="1" ht="15" hidden="1" customHeight="1" x14ac:dyDescent="0.25">
      <c r="A93" s="30" t="s">
        <v>43</v>
      </c>
      <c r="B93" s="135" t="str">
        <f>'FORMAT KAK'!A58&amp;'FORMAT KAK'!A59</f>
        <v>Tahap IX- Nama Tahap</v>
      </c>
      <c r="C93" s="135"/>
      <c r="D93" s="135"/>
      <c r="E93" s="135"/>
      <c r="F93" s="134"/>
      <c r="G93" s="134"/>
      <c r="H93" s="134"/>
      <c r="I93" s="134"/>
      <c r="J93" s="133"/>
      <c r="K93" s="133"/>
      <c r="L93" s="50"/>
      <c r="M93" s="136">
        <f>SUM(M94,M100)</f>
        <v>0</v>
      </c>
      <c r="N93" s="136"/>
    </row>
    <row r="94" spans="1:14" s="44" customFormat="1" ht="15" hidden="1" customHeight="1" x14ac:dyDescent="0.25">
      <c r="A94" s="30" t="s">
        <v>44</v>
      </c>
      <c r="B94" s="135" t="s">
        <v>42</v>
      </c>
      <c r="C94" s="135"/>
      <c r="D94" s="135"/>
      <c r="E94" s="135"/>
      <c r="F94" s="134"/>
      <c r="G94" s="134"/>
      <c r="H94" s="134"/>
      <c r="I94" s="134"/>
      <c r="J94" s="133"/>
      <c r="K94" s="133"/>
      <c r="L94" s="50"/>
      <c r="M94" s="133">
        <f>SUM(M95,M96,M97,M98,M99)</f>
        <v>0</v>
      </c>
      <c r="N94" s="133"/>
    </row>
    <row r="95" spans="1:14" s="44" customFormat="1" ht="15" hidden="1" customHeight="1" x14ac:dyDescent="0.25">
      <c r="A95" s="51" t="s">
        <v>47</v>
      </c>
      <c r="B95" s="132"/>
      <c r="C95" s="132"/>
      <c r="D95" s="132"/>
      <c r="E95" s="132"/>
      <c r="F95" s="134"/>
      <c r="G95" s="134"/>
      <c r="H95" s="134"/>
      <c r="I95" s="134"/>
      <c r="J95" s="133"/>
      <c r="K95" s="133"/>
      <c r="L95" s="50"/>
      <c r="M95" s="133">
        <f>J95*L95</f>
        <v>0</v>
      </c>
      <c r="N95" s="133"/>
    </row>
    <row r="96" spans="1:14" s="44" customFormat="1" ht="15" hidden="1" customHeight="1" x14ac:dyDescent="0.25">
      <c r="A96" s="51" t="s">
        <v>45</v>
      </c>
      <c r="B96" s="132"/>
      <c r="C96" s="132"/>
      <c r="D96" s="132"/>
      <c r="E96" s="132"/>
      <c r="F96" s="134"/>
      <c r="G96" s="134"/>
      <c r="H96" s="134"/>
      <c r="I96" s="134"/>
      <c r="J96" s="133"/>
      <c r="K96" s="133"/>
      <c r="L96" s="50"/>
      <c r="M96" s="133"/>
      <c r="N96" s="133"/>
    </row>
    <row r="97" spans="1:14" s="44" customFormat="1" ht="13.5" hidden="1" customHeight="1" x14ac:dyDescent="0.25">
      <c r="A97" s="51"/>
      <c r="B97" s="132"/>
      <c r="C97" s="132"/>
      <c r="D97" s="132"/>
      <c r="E97" s="132"/>
      <c r="F97" s="134"/>
      <c r="G97" s="134"/>
      <c r="H97" s="134"/>
      <c r="I97" s="134"/>
      <c r="J97" s="133"/>
      <c r="K97" s="133"/>
      <c r="L97" s="50"/>
      <c r="M97" s="133"/>
      <c r="N97" s="133"/>
    </row>
    <row r="98" spans="1:14" s="44" customFormat="1" ht="13.5" hidden="1" customHeight="1" x14ac:dyDescent="0.25">
      <c r="A98" s="51"/>
      <c r="B98" s="132"/>
      <c r="C98" s="132"/>
      <c r="D98" s="132"/>
      <c r="E98" s="132"/>
      <c r="F98" s="134"/>
      <c r="G98" s="134"/>
      <c r="H98" s="134"/>
      <c r="I98" s="134"/>
      <c r="J98" s="133"/>
      <c r="K98" s="133"/>
      <c r="L98" s="50"/>
      <c r="M98" s="133"/>
      <c r="N98" s="133"/>
    </row>
    <row r="99" spans="1:14" s="44" customFormat="1" ht="15" hidden="1" customHeight="1" x14ac:dyDescent="0.25">
      <c r="A99" s="51"/>
      <c r="B99" s="132"/>
      <c r="C99" s="132"/>
      <c r="D99" s="132"/>
      <c r="E99" s="132"/>
      <c r="F99" s="134"/>
      <c r="G99" s="134"/>
      <c r="H99" s="134"/>
      <c r="I99" s="134"/>
      <c r="J99" s="133"/>
      <c r="K99" s="133"/>
      <c r="L99" s="50"/>
      <c r="M99" s="133"/>
      <c r="N99" s="133"/>
    </row>
    <row r="100" spans="1:14" s="44" customFormat="1" ht="15" hidden="1" customHeight="1" x14ac:dyDescent="0.25">
      <c r="A100" s="30" t="s">
        <v>44</v>
      </c>
      <c r="B100" s="135" t="s">
        <v>41</v>
      </c>
      <c r="C100" s="135"/>
      <c r="D100" s="135"/>
      <c r="E100" s="135"/>
      <c r="F100" s="134"/>
      <c r="G100" s="134"/>
      <c r="H100" s="134"/>
      <c r="I100" s="134"/>
      <c r="J100" s="133"/>
      <c r="K100" s="133"/>
      <c r="L100" s="50"/>
      <c r="M100" s="133">
        <f>SUM(M101,M102,M103,M104,M105)</f>
        <v>0</v>
      </c>
      <c r="N100" s="133"/>
    </row>
    <row r="101" spans="1:14" s="44" customFormat="1" ht="15" hidden="1" customHeight="1" x14ac:dyDescent="0.25">
      <c r="A101" s="51" t="s">
        <v>47</v>
      </c>
      <c r="B101" s="132"/>
      <c r="C101" s="132"/>
      <c r="D101" s="132"/>
      <c r="E101" s="132"/>
      <c r="F101" s="134"/>
      <c r="G101" s="134"/>
      <c r="H101" s="134"/>
      <c r="I101" s="134"/>
      <c r="J101" s="133"/>
      <c r="K101" s="133"/>
      <c r="L101" s="50"/>
      <c r="M101" s="133">
        <f>J101*L101</f>
        <v>0</v>
      </c>
      <c r="N101" s="133"/>
    </row>
    <row r="102" spans="1:14" s="44" customFormat="1" ht="15" hidden="1" customHeight="1" x14ac:dyDescent="0.25">
      <c r="A102" s="51" t="s">
        <v>45</v>
      </c>
      <c r="B102" s="132"/>
      <c r="C102" s="132"/>
      <c r="D102" s="132"/>
      <c r="E102" s="132"/>
      <c r="F102" s="134"/>
      <c r="G102" s="134"/>
      <c r="H102" s="134"/>
      <c r="I102" s="134"/>
      <c r="J102" s="133"/>
      <c r="K102" s="133"/>
      <c r="L102" s="50"/>
      <c r="M102" s="133"/>
      <c r="N102" s="133"/>
    </row>
    <row r="103" spans="1:14" s="44" customFormat="1" ht="15" hidden="1" customHeight="1" x14ac:dyDescent="0.25">
      <c r="A103" s="51"/>
      <c r="B103" s="132"/>
      <c r="C103" s="132"/>
      <c r="D103" s="132"/>
      <c r="E103" s="132"/>
      <c r="F103" s="134"/>
      <c r="G103" s="134"/>
      <c r="H103" s="134"/>
      <c r="I103" s="134"/>
      <c r="J103" s="133"/>
      <c r="K103" s="133"/>
      <c r="L103" s="50"/>
      <c r="M103" s="133"/>
      <c r="N103" s="133"/>
    </row>
    <row r="104" spans="1:14" s="44" customFormat="1" ht="15" hidden="1" customHeight="1" x14ac:dyDescent="0.25">
      <c r="A104" s="51"/>
      <c r="B104" s="132"/>
      <c r="C104" s="132"/>
      <c r="D104" s="132"/>
      <c r="E104" s="132"/>
      <c r="F104" s="134"/>
      <c r="G104" s="134"/>
      <c r="H104" s="134"/>
      <c r="I104" s="134"/>
      <c r="J104" s="133"/>
      <c r="K104" s="133"/>
      <c r="L104" s="50"/>
      <c r="M104" s="133"/>
      <c r="N104" s="133"/>
    </row>
    <row r="105" spans="1:14" s="44" customFormat="1" ht="15" hidden="1" customHeight="1" x14ac:dyDescent="0.25">
      <c r="A105" s="51"/>
      <c r="B105" s="132"/>
      <c r="C105" s="132"/>
      <c r="D105" s="132"/>
      <c r="E105" s="132"/>
      <c r="F105" s="134"/>
      <c r="G105" s="134"/>
      <c r="H105" s="134"/>
      <c r="I105" s="134"/>
      <c r="J105" s="133"/>
      <c r="K105" s="133"/>
      <c r="L105" s="50"/>
      <c r="M105" s="133"/>
      <c r="N105" s="133"/>
    </row>
    <row r="106" spans="1:14" s="44" customFormat="1" ht="15" hidden="1" customHeight="1" x14ac:dyDescent="0.25">
      <c r="A106" s="30" t="s">
        <v>43</v>
      </c>
      <c r="B106" s="135" t="str">
        <f>'FORMAT KAK'!A62&amp;'FORMAT KAK'!A63</f>
        <v>Tahap X- Nama Tahap</v>
      </c>
      <c r="C106" s="135"/>
      <c r="D106" s="135"/>
      <c r="E106" s="135"/>
      <c r="F106" s="134"/>
      <c r="G106" s="134"/>
      <c r="H106" s="134"/>
      <c r="I106" s="134"/>
      <c r="J106" s="133"/>
      <c r="K106" s="133"/>
      <c r="L106" s="50"/>
      <c r="M106" s="136">
        <f>SUM(M107,M113)</f>
        <v>0</v>
      </c>
      <c r="N106" s="136"/>
    </row>
    <row r="107" spans="1:14" s="44" customFormat="1" ht="15" hidden="1" customHeight="1" x14ac:dyDescent="0.25">
      <c r="A107" s="30" t="s">
        <v>44</v>
      </c>
      <c r="B107" s="135" t="s">
        <v>42</v>
      </c>
      <c r="C107" s="135"/>
      <c r="D107" s="135"/>
      <c r="E107" s="135"/>
      <c r="F107" s="134"/>
      <c r="G107" s="134"/>
      <c r="H107" s="134"/>
      <c r="I107" s="134"/>
      <c r="J107" s="133"/>
      <c r="K107" s="133"/>
      <c r="L107" s="50"/>
      <c r="M107" s="133">
        <f>SUM(M108,M109,M110,M111,M112)</f>
        <v>0</v>
      </c>
      <c r="N107" s="133"/>
    </row>
    <row r="108" spans="1:14" s="44" customFormat="1" ht="15" hidden="1" customHeight="1" x14ac:dyDescent="0.25">
      <c r="A108" s="51" t="s">
        <v>47</v>
      </c>
      <c r="B108" s="132"/>
      <c r="C108" s="132"/>
      <c r="D108" s="132"/>
      <c r="E108" s="132"/>
      <c r="F108" s="134"/>
      <c r="G108" s="134"/>
      <c r="H108" s="134"/>
      <c r="I108" s="134"/>
      <c r="J108" s="133"/>
      <c r="K108" s="133"/>
      <c r="L108" s="50"/>
      <c r="M108" s="133">
        <f>J108*L108</f>
        <v>0</v>
      </c>
      <c r="N108" s="133"/>
    </row>
    <row r="109" spans="1:14" s="44" customFormat="1" ht="15" hidden="1" customHeight="1" x14ac:dyDescent="0.25">
      <c r="A109" s="51" t="s">
        <v>45</v>
      </c>
      <c r="B109" s="132"/>
      <c r="C109" s="132"/>
      <c r="D109" s="132"/>
      <c r="E109" s="132"/>
      <c r="F109" s="134"/>
      <c r="G109" s="134"/>
      <c r="H109" s="134"/>
      <c r="I109" s="134"/>
      <c r="J109" s="133"/>
      <c r="K109" s="133"/>
      <c r="L109" s="50"/>
      <c r="M109" s="133"/>
      <c r="N109" s="133"/>
    </row>
    <row r="110" spans="1:14" s="44" customFormat="1" ht="15" hidden="1" customHeight="1" x14ac:dyDescent="0.25">
      <c r="A110" s="51"/>
      <c r="B110" s="132"/>
      <c r="C110" s="132"/>
      <c r="D110" s="132"/>
      <c r="E110" s="132"/>
      <c r="F110" s="134"/>
      <c r="G110" s="134"/>
      <c r="H110" s="134"/>
      <c r="I110" s="134"/>
      <c r="J110" s="133"/>
      <c r="K110" s="133"/>
      <c r="L110" s="50"/>
      <c r="M110" s="133"/>
      <c r="N110" s="133"/>
    </row>
    <row r="111" spans="1:14" s="44" customFormat="1" ht="15" hidden="1" customHeight="1" x14ac:dyDescent="0.25">
      <c r="A111" s="51"/>
      <c r="B111" s="132"/>
      <c r="C111" s="132"/>
      <c r="D111" s="132"/>
      <c r="E111" s="132"/>
      <c r="F111" s="134"/>
      <c r="G111" s="134"/>
      <c r="H111" s="134"/>
      <c r="I111" s="134"/>
      <c r="J111" s="133"/>
      <c r="K111" s="133"/>
      <c r="L111" s="50"/>
      <c r="M111" s="133"/>
      <c r="N111" s="133"/>
    </row>
    <row r="112" spans="1:14" s="44" customFormat="1" ht="15" hidden="1" customHeight="1" x14ac:dyDescent="0.25">
      <c r="A112" s="51"/>
      <c r="B112" s="132"/>
      <c r="C112" s="132"/>
      <c r="D112" s="132"/>
      <c r="E112" s="132"/>
      <c r="F112" s="134"/>
      <c r="G112" s="134"/>
      <c r="H112" s="134"/>
      <c r="I112" s="134"/>
      <c r="J112" s="133"/>
      <c r="K112" s="133"/>
      <c r="L112" s="50"/>
      <c r="M112" s="133"/>
      <c r="N112" s="133"/>
    </row>
    <row r="113" spans="1:16" s="44" customFormat="1" ht="15" hidden="1" customHeight="1" x14ac:dyDescent="0.25">
      <c r="A113" s="30" t="s">
        <v>44</v>
      </c>
      <c r="B113" s="135" t="s">
        <v>41</v>
      </c>
      <c r="C113" s="135"/>
      <c r="D113" s="135"/>
      <c r="E113" s="135"/>
      <c r="F113" s="134"/>
      <c r="G113" s="134"/>
      <c r="H113" s="134"/>
      <c r="I113" s="134"/>
      <c r="J113" s="133"/>
      <c r="K113" s="133"/>
      <c r="L113" s="50"/>
      <c r="M113" s="133">
        <f>SUM(M114,M115,M116,M117,M118)</f>
        <v>0</v>
      </c>
      <c r="N113" s="133"/>
    </row>
    <row r="114" spans="1:16" s="44" customFormat="1" ht="15" hidden="1" customHeight="1" x14ac:dyDescent="0.25">
      <c r="A114" s="51" t="s">
        <v>47</v>
      </c>
      <c r="B114" s="132"/>
      <c r="C114" s="132"/>
      <c r="D114" s="132"/>
      <c r="E114" s="132"/>
      <c r="F114" s="134"/>
      <c r="G114" s="134"/>
      <c r="H114" s="134"/>
      <c r="I114" s="134"/>
      <c r="J114" s="133"/>
      <c r="K114" s="133"/>
      <c r="L114" s="50"/>
      <c r="M114" s="133">
        <f>J114*L114</f>
        <v>0</v>
      </c>
      <c r="N114" s="133"/>
    </row>
    <row r="115" spans="1:16" s="44" customFormat="1" ht="15" hidden="1" customHeight="1" x14ac:dyDescent="0.25">
      <c r="A115" s="51" t="s">
        <v>45</v>
      </c>
      <c r="B115" s="132"/>
      <c r="C115" s="132"/>
      <c r="D115" s="132"/>
      <c r="E115" s="132"/>
      <c r="F115" s="134"/>
      <c r="G115" s="134"/>
      <c r="H115" s="134"/>
      <c r="I115" s="134"/>
      <c r="J115" s="133"/>
      <c r="K115" s="133"/>
      <c r="L115" s="50"/>
      <c r="M115" s="133"/>
      <c r="N115" s="133"/>
    </row>
    <row r="116" spans="1:16" s="44" customFormat="1" ht="15" hidden="1" customHeight="1" x14ac:dyDescent="0.25">
      <c r="A116" s="51"/>
      <c r="B116" s="132"/>
      <c r="C116" s="132"/>
      <c r="D116" s="132"/>
      <c r="E116" s="132"/>
      <c r="F116" s="134"/>
      <c r="G116" s="134"/>
      <c r="H116" s="134"/>
      <c r="I116" s="134"/>
      <c r="J116" s="133"/>
      <c r="K116" s="133"/>
      <c r="L116" s="50"/>
      <c r="M116" s="133"/>
      <c r="N116" s="133"/>
    </row>
    <row r="117" spans="1:16" s="44" customFormat="1" ht="15" hidden="1" customHeight="1" x14ac:dyDescent="0.25">
      <c r="A117" s="51"/>
      <c r="B117" s="132"/>
      <c r="C117" s="132"/>
      <c r="D117" s="132"/>
      <c r="E117" s="132"/>
      <c r="F117" s="134"/>
      <c r="G117" s="134"/>
      <c r="H117" s="134"/>
      <c r="I117" s="134"/>
      <c r="J117" s="133"/>
      <c r="K117" s="133"/>
      <c r="L117" s="50"/>
      <c r="M117" s="133"/>
      <c r="N117" s="133"/>
    </row>
    <row r="118" spans="1:16" s="44" customFormat="1" ht="15" hidden="1" customHeight="1" x14ac:dyDescent="0.25">
      <c r="A118" s="51"/>
      <c r="B118" s="132"/>
      <c r="C118" s="132"/>
      <c r="D118" s="132"/>
      <c r="E118" s="132"/>
      <c r="F118" s="134"/>
      <c r="G118" s="134"/>
      <c r="H118" s="134"/>
      <c r="I118" s="134"/>
      <c r="J118" s="133"/>
      <c r="K118" s="133"/>
      <c r="L118" s="50"/>
      <c r="M118" s="133"/>
      <c r="N118" s="133"/>
    </row>
    <row r="119" spans="1:16" s="44" customFormat="1" x14ac:dyDescent="0.25">
      <c r="A119" s="137" t="s">
        <v>50</v>
      </c>
      <c r="B119" s="138"/>
      <c r="C119" s="138"/>
      <c r="D119" s="138"/>
      <c r="E119" s="138"/>
      <c r="F119" s="138"/>
      <c r="G119" s="138"/>
      <c r="H119" s="138"/>
      <c r="I119" s="138"/>
      <c r="J119" s="138"/>
      <c r="K119" s="138"/>
      <c r="L119" s="138"/>
      <c r="M119" s="136">
        <f>SUM(M19+M34+M41)</f>
        <v>42648000</v>
      </c>
      <c r="N119" s="136"/>
      <c r="P119" s="53"/>
    </row>
    <row r="121" spans="1:16" x14ac:dyDescent="0.25">
      <c r="B121" s="19" t="str">
        <f>'FORMAT KAK'!B71:D71</f>
        <v>Penanggung Jawab Kegiatan</v>
      </c>
      <c r="L121" s="19" t="s">
        <v>32</v>
      </c>
    </row>
    <row r="122" spans="1:16" x14ac:dyDescent="0.25">
      <c r="B122" s="54"/>
    </row>
    <row r="123" spans="1:16" x14ac:dyDescent="0.25">
      <c r="B123" s="54"/>
      <c r="L123" s="14"/>
      <c r="M123" s="14"/>
    </row>
    <row r="124" spans="1:16" x14ac:dyDescent="0.25">
      <c r="B124" s="21" t="str">
        <f>'FORMAT KAK'!B76:D76</f>
        <v>NAJIB KUSBANDONO, S.Sos</v>
      </c>
      <c r="L124" s="71" t="str">
        <f>'FORMAT KAK'!J76</f>
        <v>SAGIYO S.IP</v>
      </c>
      <c r="M124" s="35"/>
    </row>
    <row r="125" spans="1:16" x14ac:dyDescent="0.25">
      <c r="B125" s="54" t="str">
        <f>'FORMAT KAK'!B77:D77</f>
        <v>NIP. 19660604 198901 1 003</v>
      </c>
      <c r="L125" s="35" t="str">
        <f>'FORMAT KAK'!J77</f>
        <v>NIP. 19721007 199903 1 007</v>
      </c>
      <c r="M125" s="35"/>
    </row>
  </sheetData>
  <mergeCells count="401">
    <mergeCell ref="B78:E78"/>
    <mergeCell ref="H78:I78"/>
    <mergeCell ref="M78:N78"/>
    <mergeCell ref="H79:I79"/>
    <mergeCell ref="M79:N79"/>
    <mergeCell ref="H80:I80"/>
    <mergeCell ref="M80:N80"/>
    <mergeCell ref="H81:I81"/>
    <mergeCell ref="M81:N81"/>
    <mergeCell ref="H75:I75"/>
    <mergeCell ref="M75:N75"/>
    <mergeCell ref="H76:I76"/>
    <mergeCell ref="M76:N76"/>
    <mergeCell ref="B77:E77"/>
    <mergeCell ref="F77:G77"/>
    <mergeCell ref="H77:I77"/>
    <mergeCell ref="J77:K77"/>
    <mergeCell ref="M77:N77"/>
    <mergeCell ref="B72:E72"/>
    <mergeCell ref="F72:G72"/>
    <mergeCell ref="H72:I72"/>
    <mergeCell ref="J72:K72"/>
    <mergeCell ref="M72:N72"/>
    <mergeCell ref="B73:E73"/>
    <mergeCell ref="H73:I73"/>
    <mergeCell ref="M73:N73"/>
    <mergeCell ref="H74:I74"/>
    <mergeCell ref="M74:N74"/>
    <mergeCell ref="B68:E68"/>
    <mergeCell ref="H68:I68"/>
    <mergeCell ref="M68:N68"/>
    <mergeCell ref="H69:I69"/>
    <mergeCell ref="M69:N69"/>
    <mergeCell ref="H70:I70"/>
    <mergeCell ref="M70:N70"/>
    <mergeCell ref="H71:I71"/>
    <mergeCell ref="M71:N71"/>
    <mergeCell ref="H65:I65"/>
    <mergeCell ref="M65:N65"/>
    <mergeCell ref="H66:I66"/>
    <mergeCell ref="M66:N66"/>
    <mergeCell ref="B67:E67"/>
    <mergeCell ref="F67:G67"/>
    <mergeCell ref="H67:I67"/>
    <mergeCell ref="J67:K67"/>
    <mergeCell ref="M67:N67"/>
    <mergeCell ref="B62:E62"/>
    <mergeCell ref="F62:G62"/>
    <mergeCell ref="H62:I62"/>
    <mergeCell ref="J62:K62"/>
    <mergeCell ref="M62:N62"/>
    <mergeCell ref="B63:E63"/>
    <mergeCell ref="H63:I63"/>
    <mergeCell ref="M63:N63"/>
    <mergeCell ref="H64:I64"/>
    <mergeCell ref="M64:N64"/>
    <mergeCell ref="B58:E58"/>
    <mergeCell ref="H58:I58"/>
    <mergeCell ref="M58:N58"/>
    <mergeCell ref="H59:I59"/>
    <mergeCell ref="M59:N59"/>
    <mergeCell ref="H60:I60"/>
    <mergeCell ref="M60:N60"/>
    <mergeCell ref="H61:I61"/>
    <mergeCell ref="M61:N61"/>
    <mergeCell ref="H55:I55"/>
    <mergeCell ref="M55:N55"/>
    <mergeCell ref="H56:I56"/>
    <mergeCell ref="M56:N56"/>
    <mergeCell ref="B57:E57"/>
    <mergeCell ref="F57:G57"/>
    <mergeCell ref="H57:I57"/>
    <mergeCell ref="J57:K57"/>
    <mergeCell ref="M57:N57"/>
    <mergeCell ref="B52:E52"/>
    <mergeCell ref="F52:G52"/>
    <mergeCell ref="H52:I52"/>
    <mergeCell ref="J52:K52"/>
    <mergeCell ref="M52:N52"/>
    <mergeCell ref="B53:E53"/>
    <mergeCell ref="H53:I53"/>
    <mergeCell ref="M53:N53"/>
    <mergeCell ref="H54:I54"/>
    <mergeCell ref="M54:N54"/>
    <mergeCell ref="B48:E48"/>
    <mergeCell ref="H48:I48"/>
    <mergeCell ref="M48:N48"/>
    <mergeCell ref="H49:I49"/>
    <mergeCell ref="M49:N49"/>
    <mergeCell ref="H50:I50"/>
    <mergeCell ref="M50:N50"/>
    <mergeCell ref="H51:I51"/>
    <mergeCell ref="M51:N51"/>
    <mergeCell ref="B47:E47"/>
    <mergeCell ref="F47:G47"/>
    <mergeCell ref="H47:I47"/>
    <mergeCell ref="J47:K47"/>
    <mergeCell ref="M47:N47"/>
    <mergeCell ref="B35:E35"/>
    <mergeCell ref="F35:G35"/>
    <mergeCell ref="H35:I35"/>
    <mergeCell ref="J35:K35"/>
    <mergeCell ref="M35:N35"/>
    <mergeCell ref="B36:E36"/>
    <mergeCell ref="H36:I36"/>
    <mergeCell ref="M36:N36"/>
    <mergeCell ref="H37:I37"/>
    <mergeCell ref="M37:N37"/>
    <mergeCell ref="B31:E31"/>
    <mergeCell ref="F31:G31"/>
    <mergeCell ref="H31:I31"/>
    <mergeCell ref="J31:K31"/>
    <mergeCell ref="M31:N31"/>
    <mergeCell ref="B32:E32"/>
    <mergeCell ref="H32:I32"/>
    <mergeCell ref="M32:N32"/>
    <mergeCell ref="B27:E27"/>
    <mergeCell ref="F27:G27"/>
    <mergeCell ref="H27:I27"/>
    <mergeCell ref="J27:K27"/>
    <mergeCell ref="M27:N27"/>
    <mergeCell ref="B28:E28"/>
    <mergeCell ref="H28:I28"/>
    <mergeCell ref="M28:N28"/>
    <mergeCell ref="H29:I29"/>
    <mergeCell ref="M29:N29"/>
    <mergeCell ref="B29:E29"/>
    <mergeCell ref="B24:E24"/>
    <mergeCell ref="F24:G24"/>
    <mergeCell ref="H24:I24"/>
    <mergeCell ref="J24:K24"/>
    <mergeCell ref="M24:N24"/>
    <mergeCell ref="B25:E25"/>
    <mergeCell ref="H25:I25"/>
    <mergeCell ref="M25:N25"/>
    <mergeCell ref="H46:I46"/>
    <mergeCell ref="M46:N46"/>
    <mergeCell ref="M44:N44"/>
    <mergeCell ref="M45:N45"/>
    <mergeCell ref="H44:I44"/>
    <mergeCell ref="H45:I45"/>
    <mergeCell ref="H42:I42"/>
    <mergeCell ref="J42:K42"/>
    <mergeCell ref="M42:N42"/>
    <mergeCell ref="B43:E43"/>
    <mergeCell ref="H43:I43"/>
    <mergeCell ref="M43:N43"/>
    <mergeCell ref="B42:E42"/>
    <mergeCell ref="F42:G42"/>
    <mergeCell ref="M41:N41"/>
    <mergeCell ref="M33:N33"/>
    <mergeCell ref="H22:I22"/>
    <mergeCell ref="M22:N22"/>
    <mergeCell ref="F87:G87"/>
    <mergeCell ref="B84:E84"/>
    <mergeCell ref="B85:E85"/>
    <mergeCell ref="B83:E83"/>
    <mergeCell ref="F83:G83"/>
    <mergeCell ref="J86:K86"/>
    <mergeCell ref="J85:K85"/>
    <mergeCell ref="J84:K84"/>
    <mergeCell ref="H86:I86"/>
    <mergeCell ref="H85:I85"/>
    <mergeCell ref="H84:I84"/>
    <mergeCell ref="B86:E86"/>
    <mergeCell ref="B87:E87"/>
    <mergeCell ref="F86:G86"/>
    <mergeCell ref="F85:G85"/>
    <mergeCell ref="H83:I83"/>
    <mergeCell ref="F84:G84"/>
    <mergeCell ref="A34:E34"/>
    <mergeCell ref="A41:E41"/>
    <mergeCell ref="F41:G41"/>
    <mergeCell ref="H41:I41"/>
    <mergeCell ref="J41:K41"/>
    <mergeCell ref="F34:G34"/>
    <mergeCell ref="H34:I34"/>
    <mergeCell ref="J34:K34"/>
    <mergeCell ref="M34:N34"/>
    <mergeCell ref="H38:I38"/>
    <mergeCell ref="M38:N38"/>
    <mergeCell ref="H39:I39"/>
    <mergeCell ref="M39:N39"/>
    <mergeCell ref="A3:A4"/>
    <mergeCell ref="B3:F3"/>
    <mergeCell ref="G3:J3"/>
    <mergeCell ref="K3:L3"/>
    <mergeCell ref="B4:F4"/>
    <mergeCell ref="G4:J4"/>
    <mergeCell ref="K4:L4"/>
    <mergeCell ref="A9:A10"/>
    <mergeCell ref="B14:L14"/>
    <mergeCell ref="A6:A7"/>
    <mergeCell ref="A12:A13"/>
    <mergeCell ref="H21:I21"/>
    <mergeCell ref="B20:E20"/>
    <mergeCell ref="M20:N20"/>
    <mergeCell ref="M21:N21"/>
    <mergeCell ref="M16:N18"/>
    <mergeCell ref="B1:L1"/>
    <mergeCell ref="B2:L2"/>
    <mergeCell ref="B5:L5"/>
    <mergeCell ref="K9:L9"/>
    <mergeCell ref="B11:L11"/>
    <mergeCell ref="B12:F12"/>
    <mergeCell ref="G12:J12"/>
    <mergeCell ref="K12:L12"/>
    <mergeCell ref="B13:F13"/>
    <mergeCell ref="G13:J13"/>
    <mergeCell ref="K13:L13"/>
    <mergeCell ref="B6:F6"/>
    <mergeCell ref="G6:J6"/>
    <mergeCell ref="K6:L6"/>
    <mergeCell ref="B7:F7"/>
    <mergeCell ref="G7:J7"/>
    <mergeCell ref="B10:F10"/>
    <mergeCell ref="K7:L7"/>
    <mergeCell ref="G10:J10"/>
    <mergeCell ref="K10:L10"/>
    <mergeCell ref="B8:L8"/>
    <mergeCell ref="B9:F9"/>
    <mergeCell ref="G9:J9"/>
    <mergeCell ref="M19:N19"/>
    <mergeCell ref="F19:G19"/>
    <mergeCell ref="H19:I19"/>
    <mergeCell ref="J19:K19"/>
    <mergeCell ref="A19:E19"/>
    <mergeCell ref="J20:K20"/>
    <mergeCell ref="A16:E18"/>
    <mergeCell ref="H16:I18"/>
    <mergeCell ref="J16:K18"/>
    <mergeCell ref="L16:L18"/>
    <mergeCell ref="F16:G18"/>
    <mergeCell ref="F20:G20"/>
    <mergeCell ref="H20:I20"/>
    <mergeCell ref="B21:E21"/>
    <mergeCell ref="M86:N86"/>
    <mergeCell ref="M85:N85"/>
    <mergeCell ref="M84:N84"/>
    <mergeCell ref="M83:N83"/>
    <mergeCell ref="H92:I92"/>
    <mergeCell ref="H91:I91"/>
    <mergeCell ref="H90:I90"/>
    <mergeCell ref="H89:I89"/>
    <mergeCell ref="H88:I88"/>
    <mergeCell ref="H87:I87"/>
    <mergeCell ref="M92:N92"/>
    <mergeCell ref="M91:N91"/>
    <mergeCell ref="M90:N90"/>
    <mergeCell ref="M89:N89"/>
    <mergeCell ref="M88:N88"/>
    <mergeCell ref="M87:N87"/>
    <mergeCell ref="J90:K90"/>
    <mergeCell ref="J89:K89"/>
    <mergeCell ref="J87:K87"/>
    <mergeCell ref="J88:K88"/>
    <mergeCell ref="J92:K92"/>
    <mergeCell ref="J91:K91"/>
    <mergeCell ref="J83:K83"/>
    <mergeCell ref="M93:N93"/>
    <mergeCell ref="M95:N95"/>
    <mergeCell ref="M94:N94"/>
    <mergeCell ref="J93:K93"/>
    <mergeCell ref="B95:E95"/>
    <mergeCell ref="B96:E96"/>
    <mergeCell ref="B88:E88"/>
    <mergeCell ref="B89:E89"/>
    <mergeCell ref="B90:E90"/>
    <mergeCell ref="B92:E92"/>
    <mergeCell ref="B91:E91"/>
    <mergeCell ref="F92:G92"/>
    <mergeCell ref="F91:G91"/>
    <mergeCell ref="F90:G90"/>
    <mergeCell ref="F89:G89"/>
    <mergeCell ref="F88:G88"/>
    <mergeCell ref="H93:I93"/>
    <mergeCell ref="M96:N96"/>
    <mergeCell ref="J96:K96"/>
    <mergeCell ref="F96:G96"/>
    <mergeCell ref="J95:K95"/>
    <mergeCell ref="J94:K94"/>
    <mergeCell ref="A119:L119"/>
    <mergeCell ref="M119:N119"/>
    <mergeCell ref="B118:E118"/>
    <mergeCell ref="B117:E117"/>
    <mergeCell ref="B116:E116"/>
    <mergeCell ref="B115:E115"/>
    <mergeCell ref="B113:E113"/>
    <mergeCell ref="F112:G112"/>
    <mergeCell ref="F113:G113"/>
    <mergeCell ref="F114:G114"/>
    <mergeCell ref="F115:G115"/>
    <mergeCell ref="F116:G116"/>
    <mergeCell ref="F117:G117"/>
    <mergeCell ref="F118:G118"/>
    <mergeCell ref="H118:I118"/>
    <mergeCell ref="H115:I115"/>
    <mergeCell ref="H116:I116"/>
    <mergeCell ref="J116:K116"/>
    <mergeCell ref="J117:K117"/>
    <mergeCell ref="J112:K112"/>
    <mergeCell ref="J113:K113"/>
    <mergeCell ref="J118:K118"/>
    <mergeCell ref="M118:N118"/>
    <mergeCell ref="M117:N117"/>
    <mergeCell ref="M116:N116"/>
    <mergeCell ref="J115:K115"/>
    <mergeCell ref="H112:I112"/>
    <mergeCell ref="J114:K114"/>
    <mergeCell ref="H117:I117"/>
    <mergeCell ref="B106:E106"/>
    <mergeCell ref="H106:I106"/>
    <mergeCell ref="M115:N115"/>
    <mergeCell ref="H109:I109"/>
    <mergeCell ref="H110:I110"/>
    <mergeCell ref="H111:I111"/>
    <mergeCell ref="J108:K108"/>
    <mergeCell ref="J109:K109"/>
    <mergeCell ref="J111:K111"/>
    <mergeCell ref="J110:K110"/>
    <mergeCell ref="J107:K107"/>
    <mergeCell ref="H107:I107"/>
    <mergeCell ref="H108:I108"/>
    <mergeCell ref="J106:K106"/>
    <mergeCell ref="M106:N106"/>
    <mergeCell ref="M107:N107"/>
    <mergeCell ref="M114:N114"/>
    <mergeCell ref="M108:N108"/>
    <mergeCell ref="M109:N109"/>
    <mergeCell ref="B107:E107"/>
    <mergeCell ref="B108:E108"/>
    <mergeCell ref="B109:E109"/>
    <mergeCell ref="B110:E110"/>
    <mergeCell ref="B111:E111"/>
    <mergeCell ref="F107:G107"/>
    <mergeCell ref="F108:G108"/>
    <mergeCell ref="F109:G109"/>
    <mergeCell ref="F110:G110"/>
    <mergeCell ref="F111:G111"/>
    <mergeCell ref="B112:E112"/>
    <mergeCell ref="B114:E114"/>
    <mergeCell ref="H113:I113"/>
    <mergeCell ref="H114:I114"/>
    <mergeCell ref="F106:G106"/>
    <mergeCell ref="B93:E93"/>
    <mergeCell ref="B94:E94"/>
    <mergeCell ref="H96:I96"/>
    <mergeCell ref="H95:I95"/>
    <mergeCell ref="H94:I94"/>
    <mergeCell ref="H102:I102"/>
    <mergeCell ref="H101:I101"/>
    <mergeCell ref="H100:I100"/>
    <mergeCell ref="F102:G102"/>
    <mergeCell ref="B102:E102"/>
    <mergeCell ref="F94:G94"/>
    <mergeCell ref="F93:G93"/>
    <mergeCell ref="H99:I99"/>
    <mergeCell ref="H98:I98"/>
    <mergeCell ref="H97:I97"/>
    <mergeCell ref="F100:G100"/>
    <mergeCell ref="F101:G101"/>
    <mergeCell ref="F95:G95"/>
    <mergeCell ref="B105:E105"/>
    <mergeCell ref="M112:N112"/>
    <mergeCell ref="M113:N113"/>
    <mergeCell ref="M105:N105"/>
    <mergeCell ref="M104:N104"/>
    <mergeCell ref="M103:N103"/>
    <mergeCell ref="M102:N102"/>
    <mergeCell ref="M101:N101"/>
    <mergeCell ref="M100:N100"/>
    <mergeCell ref="M99:N99"/>
    <mergeCell ref="M110:N110"/>
    <mergeCell ref="M111:N111"/>
    <mergeCell ref="M98:N98"/>
    <mergeCell ref="M97:N97"/>
    <mergeCell ref="J99:K99"/>
    <mergeCell ref="J98:K98"/>
    <mergeCell ref="J97:K97"/>
    <mergeCell ref="B97:E97"/>
    <mergeCell ref="B98:E98"/>
    <mergeCell ref="B99:E99"/>
    <mergeCell ref="J100:K100"/>
    <mergeCell ref="B100:E100"/>
    <mergeCell ref="F99:G99"/>
    <mergeCell ref="F98:G98"/>
    <mergeCell ref="F97:G97"/>
    <mergeCell ref="B101:E101"/>
    <mergeCell ref="J105:K105"/>
    <mergeCell ref="J104:K104"/>
    <mergeCell ref="J103:K103"/>
    <mergeCell ref="H104:I104"/>
    <mergeCell ref="H103:I103"/>
    <mergeCell ref="B103:E103"/>
    <mergeCell ref="B104:E104"/>
    <mergeCell ref="J102:K102"/>
    <mergeCell ref="J101:K101"/>
    <mergeCell ref="H105:I105"/>
    <mergeCell ref="F105:G105"/>
    <mergeCell ref="F104:G104"/>
    <mergeCell ref="F103:G103"/>
  </mergeCells>
  <pageMargins left="1.1023622047244095" right="0.70866141732283472" top="0.35433070866141736" bottom="0.55118110236220474" header="0.31496062992125984" footer="0.31496062992125984"/>
  <pageSetup paperSize="5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6"/>
  <sheetViews>
    <sheetView workbookViewId="0">
      <selection activeCell="B36" sqref="B36"/>
    </sheetView>
  </sheetViews>
  <sheetFormatPr defaultRowHeight="15" x14ac:dyDescent="0.25"/>
  <cols>
    <col min="1" max="1" width="28.85546875" customWidth="1"/>
    <col min="2" max="3" width="60.5703125" customWidth="1"/>
  </cols>
  <sheetData>
    <row r="1" spans="1:2" x14ac:dyDescent="0.25">
      <c r="A1" s="26" t="s">
        <v>112</v>
      </c>
    </row>
    <row r="3" spans="1:2" ht="15.75" x14ac:dyDescent="0.25">
      <c r="A3" s="23" t="s">
        <v>71</v>
      </c>
      <c r="B3" s="23" t="s">
        <v>72</v>
      </c>
    </row>
    <row r="4" spans="1:2" ht="15.75" x14ac:dyDescent="0.25">
      <c r="A4" s="24" t="s">
        <v>73</v>
      </c>
      <c r="B4" s="24" t="s">
        <v>74</v>
      </c>
    </row>
    <row r="5" spans="1:2" ht="15.75" x14ac:dyDescent="0.25">
      <c r="A5" s="24" t="s">
        <v>1</v>
      </c>
      <c r="B5" s="24" t="s">
        <v>75</v>
      </c>
    </row>
    <row r="6" spans="1:2" ht="31.5" x14ac:dyDescent="0.25">
      <c r="A6" s="24" t="s">
        <v>64</v>
      </c>
      <c r="B6" s="24" t="s">
        <v>92</v>
      </c>
    </row>
    <row r="7" spans="1:2" ht="15.75" x14ac:dyDescent="0.25">
      <c r="A7" s="24" t="s">
        <v>2</v>
      </c>
      <c r="B7" s="24" t="s">
        <v>76</v>
      </c>
    </row>
    <row r="8" spans="1:2" ht="15.75" x14ac:dyDescent="0.25">
      <c r="A8" s="24" t="s">
        <v>3</v>
      </c>
      <c r="B8" s="24" t="s">
        <v>77</v>
      </c>
    </row>
    <row r="9" spans="1:2" ht="15.75" x14ac:dyDescent="0.25">
      <c r="A9" s="24" t="s">
        <v>78</v>
      </c>
      <c r="B9" s="24" t="s">
        <v>93</v>
      </c>
    </row>
    <row r="10" spans="1:2" ht="15.75" x14ac:dyDescent="0.25">
      <c r="A10" s="24" t="s">
        <v>5</v>
      </c>
      <c r="B10" s="24" t="s">
        <v>79</v>
      </c>
    </row>
    <row r="11" spans="1:2" ht="15.75" x14ac:dyDescent="0.25">
      <c r="A11" s="24" t="s">
        <v>6</v>
      </c>
      <c r="B11" s="24" t="s">
        <v>94</v>
      </c>
    </row>
    <row r="12" spans="1:2" ht="15.75" x14ac:dyDescent="0.25">
      <c r="A12" s="24" t="s">
        <v>80</v>
      </c>
      <c r="B12" s="24" t="s">
        <v>81</v>
      </c>
    </row>
    <row r="13" spans="1:2" ht="47.25" x14ac:dyDescent="0.25">
      <c r="A13" s="24" t="s">
        <v>82</v>
      </c>
      <c r="B13" s="24" t="s">
        <v>83</v>
      </c>
    </row>
    <row r="14" spans="1:2" ht="31.5" x14ac:dyDescent="0.25">
      <c r="A14" s="24" t="s">
        <v>84</v>
      </c>
      <c r="B14" s="24" t="s">
        <v>95</v>
      </c>
    </row>
    <row r="15" spans="1:2" ht="15.75" x14ac:dyDescent="0.25">
      <c r="A15" s="24" t="s">
        <v>96</v>
      </c>
      <c r="B15" s="24"/>
    </row>
    <row r="16" spans="1:2" ht="31.5" x14ac:dyDescent="0.25">
      <c r="A16" s="25" t="s">
        <v>97</v>
      </c>
      <c r="B16" s="24" t="s">
        <v>99</v>
      </c>
    </row>
    <row r="17" spans="1:3" ht="31.5" x14ac:dyDescent="0.25">
      <c r="A17" s="25" t="s">
        <v>100</v>
      </c>
      <c r="B17" s="24" t="s">
        <v>101</v>
      </c>
    </row>
    <row r="18" spans="1:3" ht="31.5" x14ac:dyDescent="0.25">
      <c r="A18" s="24" t="s">
        <v>85</v>
      </c>
      <c r="B18" s="24" t="s">
        <v>86</v>
      </c>
    </row>
    <row r="19" spans="1:3" ht="31.5" x14ac:dyDescent="0.25">
      <c r="A19" s="24" t="s">
        <v>87</v>
      </c>
      <c r="B19" s="24" t="s">
        <v>88</v>
      </c>
    </row>
    <row r="20" spans="1:3" ht="63" x14ac:dyDescent="0.25">
      <c r="A20" s="24" t="s">
        <v>89</v>
      </c>
      <c r="B20" s="24" t="s">
        <v>102</v>
      </c>
    </row>
    <row r="21" spans="1:3" ht="31.5" x14ac:dyDescent="0.25">
      <c r="A21" s="24"/>
      <c r="B21" s="24" t="s">
        <v>103</v>
      </c>
    </row>
    <row r="22" spans="1:3" ht="31.5" x14ac:dyDescent="0.25">
      <c r="A22" s="24"/>
      <c r="B22" s="24" t="s">
        <v>104</v>
      </c>
    </row>
    <row r="23" spans="1:3" ht="31.5" x14ac:dyDescent="0.25">
      <c r="A23" s="24" t="s">
        <v>54</v>
      </c>
      <c r="B23" s="24" t="s">
        <v>105</v>
      </c>
    </row>
    <row r="24" spans="1:3" ht="31.5" x14ac:dyDescent="0.25">
      <c r="A24" s="24" t="s">
        <v>90</v>
      </c>
      <c r="B24" s="24" t="s">
        <v>110</v>
      </c>
    </row>
    <row r="25" spans="1:3" ht="31.5" x14ac:dyDescent="0.25">
      <c r="A25" s="24" t="s">
        <v>91</v>
      </c>
      <c r="B25" s="24" t="s">
        <v>111</v>
      </c>
    </row>
    <row r="26" spans="1:3" ht="15.75" x14ac:dyDescent="0.25">
      <c r="A26" s="24" t="s">
        <v>106</v>
      </c>
      <c r="B26" s="24" t="s">
        <v>109</v>
      </c>
    </row>
    <row r="27" spans="1:3" ht="31.5" x14ac:dyDescent="0.25">
      <c r="A27" s="24" t="s">
        <v>107</v>
      </c>
      <c r="B27" s="24" t="s">
        <v>108</v>
      </c>
    </row>
    <row r="29" spans="1:3" x14ac:dyDescent="0.25">
      <c r="A29" s="26" t="s">
        <v>128</v>
      </c>
    </row>
    <row r="30" spans="1:3" ht="15.75" x14ac:dyDescent="0.25">
      <c r="A30" s="27"/>
    </row>
    <row r="31" spans="1:3" ht="15.75" x14ac:dyDescent="0.25">
      <c r="A31" s="24" t="s">
        <v>113</v>
      </c>
      <c r="B31" s="24" t="s">
        <v>34</v>
      </c>
      <c r="C31" s="24" t="s">
        <v>115</v>
      </c>
    </row>
    <row r="32" spans="1:3" ht="15.75" x14ac:dyDescent="0.25">
      <c r="A32" s="24" t="s">
        <v>114</v>
      </c>
      <c r="B32" s="24" t="s">
        <v>117</v>
      </c>
      <c r="C32" s="24" t="s">
        <v>118</v>
      </c>
    </row>
    <row r="33" spans="1:3" ht="15.75" x14ac:dyDescent="0.25">
      <c r="A33" s="24" t="s">
        <v>116</v>
      </c>
      <c r="B33" s="24" t="s">
        <v>120</v>
      </c>
      <c r="C33" s="24" t="s">
        <v>121</v>
      </c>
    </row>
    <row r="34" spans="1:3" ht="31.5" x14ac:dyDescent="0.25">
      <c r="A34" s="24" t="s">
        <v>119</v>
      </c>
      <c r="B34" s="24" t="s">
        <v>123</v>
      </c>
      <c r="C34" s="24" t="s">
        <v>124</v>
      </c>
    </row>
    <row r="35" spans="1:3" ht="31.5" x14ac:dyDescent="0.25">
      <c r="A35" s="24" t="s">
        <v>122</v>
      </c>
      <c r="B35" s="24" t="s">
        <v>37</v>
      </c>
      <c r="C35" s="24" t="s">
        <v>126</v>
      </c>
    </row>
    <row r="36" spans="1:3" ht="31.5" x14ac:dyDescent="0.25">
      <c r="A36" s="24" t="s">
        <v>125</v>
      </c>
      <c r="B36" s="24" t="s">
        <v>36</v>
      </c>
      <c r="C36" s="24" t="s">
        <v>127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FORMAT KAK</vt:lpstr>
      <vt:lpstr>RAB</vt:lpstr>
      <vt:lpstr>Petunjuk Pengisian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HP</cp:lastModifiedBy>
  <cp:lastPrinted>2023-01-09T04:31:18Z</cp:lastPrinted>
  <dcterms:created xsi:type="dcterms:W3CDTF">2022-07-26T06:46:12Z</dcterms:created>
  <dcterms:modified xsi:type="dcterms:W3CDTF">2023-07-02T12:56:53Z</dcterms:modified>
</cp:coreProperties>
</file>