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PERENCANAAN 2023\KAKA PANDANARUM 2024\"/>
    </mc:Choice>
  </mc:AlternateContent>
  <xr:revisionPtr revIDLastSave="0" documentId="13_ncr:1_{BEEEBDB1-1011-47FC-88BD-F9B9FD6237A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KAK'!$A$1:$N$114</definedName>
    <definedName name="_xlnm.Print_Area" localSheetId="1">RAB!$A$1:$N$132</definedName>
  </definedNames>
  <calcPr calcId="191029"/>
</workbook>
</file>

<file path=xl/calcChain.xml><?xml version="1.0" encoding="utf-8"?>
<calcChain xmlns="http://schemas.openxmlformats.org/spreadsheetml/2006/main">
  <c r="M82" i="2" l="1"/>
  <c r="M76" i="2"/>
  <c r="M70" i="2"/>
  <c r="M65" i="2"/>
  <c r="M59" i="2"/>
  <c r="M54" i="2"/>
  <c r="M48" i="2"/>
  <c r="M43" i="2"/>
  <c r="M37" i="2"/>
  <c r="M31" i="2"/>
  <c r="M84" i="2"/>
  <c r="M83" i="2" s="1"/>
  <c r="M78" i="2"/>
  <c r="M77" i="2" s="1"/>
  <c r="M72" i="2"/>
  <c r="M71" i="2" s="1"/>
  <c r="M67" i="2"/>
  <c r="M66" i="2" s="1"/>
  <c r="M61" i="2"/>
  <c r="M60" i="2" s="1"/>
  <c r="M56" i="2"/>
  <c r="M55" i="2" s="1"/>
  <c r="M50" i="2"/>
  <c r="M49" i="2" s="1"/>
  <c r="M45" i="2"/>
  <c r="M44" i="2" s="1"/>
  <c r="M39" i="2"/>
  <c r="M38" i="2" s="1"/>
  <c r="M33" i="2"/>
  <c r="M32" i="2" s="1"/>
  <c r="M27" i="2"/>
  <c r="M26" i="2" s="1"/>
  <c r="A19" i="2"/>
  <c r="M21" i="2"/>
  <c r="M20" i="2" s="1"/>
  <c r="M25" i="2" l="1"/>
  <c r="M19" i="2"/>
  <c r="A82" i="2"/>
  <c r="A76" i="2"/>
  <c r="A70" i="2"/>
  <c r="A65" i="2"/>
  <c r="A59" i="2"/>
  <c r="L132" i="2"/>
  <c r="L130" i="2"/>
  <c r="L131" i="2"/>
  <c r="M123" i="2" l="1"/>
  <c r="A89" i="1"/>
  <c r="L88" i="1" s="1"/>
  <c r="L103" i="1" s="1"/>
  <c r="A81" i="1"/>
  <c r="J80" i="1" s="1"/>
  <c r="J103" i="1" s="1"/>
  <c r="A93" i="1"/>
  <c r="M92" i="1" s="1"/>
  <c r="M103" i="1" s="1"/>
  <c r="A85" i="1"/>
  <c r="K84" i="1" s="1"/>
  <c r="K103" i="1" s="1"/>
  <c r="A73" i="1"/>
  <c r="A77" i="1"/>
  <c r="I76" i="1" s="1"/>
  <c r="I103" i="1" s="1"/>
  <c r="A54" i="2" l="1"/>
  <c r="H72" i="1" l="1"/>
  <c r="H103" i="1" s="1"/>
  <c r="A37" i="2" l="1"/>
  <c r="M94" i="2"/>
  <c r="A48" i="2"/>
  <c r="A65" i="1" l="1"/>
  <c r="F64" i="1" s="1"/>
  <c r="A69" i="1"/>
  <c r="G68" i="1" s="1"/>
  <c r="A43" i="2"/>
  <c r="B5" i="2"/>
  <c r="F103" i="1" l="1"/>
  <c r="G103" i="1"/>
  <c r="A61" i="1" l="1"/>
  <c r="E60" i="1" s="1"/>
  <c r="E103" i="1" s="1"/>
  <c r="B132" i="2"/>
  <c r="B131" i="2"/>
  <c r="B130" i="2"/>
  <c r="B126" i="2"/>
  <c r="K4" i="2"/>
  <c r="G4" i="2"/>
  <c r="B4" i="2"/>
  <c r="K13" i="2" l="1"/>
  <c r="G13" i="2"/>
  <c r="B13" i="2"/>
  <c r="B11" i="2"/>
  <c r="K10" i="2"/>
  <c r="G10" i="2"/>
  <c r="B10" i="2"/>
  <c r="B8" i="2"/>
  <c r="K7" i="2"/>
  <c r="G7" i="2"/>
  <c r="B7" i="2"/>
  <c r="M118" i="2" l="1"/>
  <c r="M117" i="2" s="1"/>
  <c r="M112" i="2"/>
  <c r="M111" i="2" s="1"/>
  <c r="M99" i="2"/>
  <c r="M98" i="2" s="1"/>
  <c r="M105" i="2"/>
  <c r="M104" i="2" s="1"/>
  <c r="A57" i="1" l="1"/>
  <c r="D56" i="1" s="1"/>
  <c r="D103" i="1" s="1"/>
  <c r="M110" i="2"/>
  <c r="A102" i="1" s="1"/>
  <c r="M97" i="2"/>
  <c r="A98" i="1" s="1"/>
  <c r="A53" i="1"/>
  <c r="B110" i="2"/>
  <c r="B97" i="2"/>
  <c r="A31" i="2"/>
  <c r="A25" i="2"/>
  <c r="C52" i="1" l="1"/>
  <c r="C103" i="1" s="1"/>
  <c r="B105" i="1"/>
  <c r="A49" i="1"/>
  <c r="B48" i="1" s="1"/>
  <c r="B103" i="1" s="1"/>
  <c r="B2" i="2"/>
  <c r="B1" i="2"/>
  <c r="N103" i="1" l="1"/>
  <c r="B14" i="2"/>
</calcChain>
</file>

<file path=xl/sharedStrings.xml><?xml version="1.0" encoding="utf-8"?>
<sst xmlns="http://schemas.openxmlformats.org/spreadsheetml/2006/main" count="321" uniqueCount="169">
  <si>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</si>
  <si>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</si>
  <si>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</si>
  <si>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</si>
  <si>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</si>
  <si>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</si>
  <si>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</si>
  <si>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</si>
  <si>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</si>
  <si>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</si>
  <si>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</si>
  <si>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</si>
  <si>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</si>
  <si>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</si>
  <si>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</si>
  <si>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</si>
  <si>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</si>
  <si>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</si>
  <si>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</si>
  <si>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</si>
  <si>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</si>
  <si>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</si>
  <si>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</si>
  <si>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</si>
  <si>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</si>
  <si>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</si>
  <si>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</si>
  <si>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</si>
  <si>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</si>
  <si>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</si>
  <si>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</si>
  <si>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</si>
  <si>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</si>
  <si>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</si>
  <si>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</si>
  <si>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</si>
  <si>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</si>
  <si>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</si>
  <si>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</si>
  <si>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</si>
  <si>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</si>
  <si>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</si>
  <si>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Komponen II</t>
  </si>
  <si>
    <t>Komponen I</t>
  </si>
  <si>
    <t>xxx</t>
  </si>
  <si>
    <t>xxx.x</t>
  </si>
  <si>
    <t>dst</t>
  </si>
  <si>
    <t>Tahap II</t>
  </si>
  <si>
    <t>xxx.x.x</t>
  </si>
  <si>
    <t>Tahap III</t>
  </si>
  <si>
    <t>Tahap IV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</si>
  <si>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</si>
  <si>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</si>
  <si>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</si>
  <si>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</si>
  <si>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</si>
  <si>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</si>
  <si>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</si>
  <si>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</si>
  <si>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</si>
  <si>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</si>
  <si>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</si>
  <si>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</si>
  <si>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</si>
  <si>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</si>
  <si>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</si>
  <si>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M I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</si>
  <si>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</si>
  <si>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</si>
  <si>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</si>
  <si>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</si>
  <si>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</si>
  <si>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</si>
  <si>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</si>
  <si>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</si>
  <si>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</si>
  <si>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</si>
  <si>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</si>
  <si>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</si>
  <si>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</si>
  <si>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</si>
  <si>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</si>
  <si>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</si>
  <si>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</si>
  <si>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</si>
  <si>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</si>
  <si>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</si>
  <si>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</si>
  <si>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</si>
  <si>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</si>
  <si>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</si>
  <si>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</si>
  <si>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</si>
  <si>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</si>
  <si>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</si>
  <si>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</si>
  <si>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</si>
  <si>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</si>
  <si>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</si>
  <si>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</si>
  <si>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</si>
  <si>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</si>
  <si>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</si>
  <si>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</si>
  <si>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</si>
  <si>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</si>
  <si>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</si>
  <si>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</si>
  <si>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</si>
  <si>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</si>
  <si>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</si>
  <si>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</si>
  <si>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</si>
  <si>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</si>
  <si>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</si>
  <si>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</si>
  <si>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</si>
  <si>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</si>
  <si>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</si>
  <si>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</si>
  <si>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</si>
  <si>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</si>
  <si>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</si>
  <si>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</si>
  <si>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</si>
  <si>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</si>
  <si>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</si>
  <si>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</si>
  <si>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</si>
  <si>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</si>
  <si>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</si>
  <si>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</si>
  <si>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</si>
  <si>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Tahap V</t>
  </si>
  <si>
    <t>Pembantu PPTK</t>
  </si>
  <si>
    <t>2 bln</t>
  </si>
  <si>
    <t>Tahap VI</t>
  </si>
  <si>
    <t xml:space="preserve">M I </t>
  </si>
  <si>
    <t>Tahap VII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</si>
  <si>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</si>
  <si>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</si>
  <si>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</si>
  <si>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</si>
  <si>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</si>
  <si>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</si>
  <si>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</si>
  <si>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Program Penunjang Urusan Pemerintahan Daerah</t>
  </si>
  <si>
    <t>Tahap VIII</t>
  </si>
  <si>
    <t>Tahap XI</t>
  </si>
  <si>
    <t>Tahap XII</t>
  </si>
  <si>
    <t>Jumlah  Laporan  Penyediaan  Jasa  Komunikasi, Sumber Daya Air dan Listrik yang Disediakan</t>
  </si>
  <si>
    <t>Penyediaan Jasa Komunikasi Sumber Daya Air dan Listrik</t>
  </si>
  <si>
    <t xml:space="preserve">Persentase Penyediaan Jasa Penunjang Urusan Pemerintahan </t>
  </si>
  <si>
    <t>Penyediaan Jasa Penunjang Urusan Pemerintahan Daerah</t>
  </si>
  <si>
    <t>Laporan</t>
  </si>
  <si>
    <t>Belanja Listrik</t>
  </si>
  <si>
    <t>bulan</t>
  </si>
  <si>
    <t>Nilai IKM Kecamatan</t>
  </si>
  <si>
    <t>IKM=85,19</t>
  </si>
  <si>
    <t>12 laporan</t>
  </si>
  <si>
    <t>Kecamatan Pandanarum</t>
  </si>
  <si>
    <t>Aparatur di Kecamatan Pandanarum</t>
  </si>
  <si>
    <t>Membayarkan Biaya langganan listrik dan Perawatan Air</t>
  </si>
  <si>
    <t>- Belanja Listrik dan Air</t>
  </si>
  <si>
    <t>Komponen I  Belanja Tagihan Listrik</t>
  </si>
  <si>
    <t>NAJIB KUSBANDONO, S.Sos</t>
  </si>
  <si>
    <t>NIP. 19660604 198901 1 003</t>
  </si>
  <si>
    <t>SAGIYO S.IP</t>
  </si>
  <si>
    <t>NIP. 19721007 199903 1 007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</si>
</sst>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1" fillId="0" borderId="0"/>
  </cellStyleXfs>
  <cellXfs count="182">
    <xf numFmtId="0" fontId="0" fillId="0" borderId="0" xfId="0"/>
    <xf numFmtId="0" fontId="0" fillId="0" borderId="1" xfId="0" applyBorder="1"/>
    <xf numFmtId="0" fontId="9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10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9" fillId="0" borderId="0" xfId="0" applyFont="1"/>
    <xf numFmtId="166" fontId="0" fillId="0" borderId="0" xfId="0" applyNumberFormat="1"/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3" fillId="0" borderId="0" xfId="0" applyFont="1" applyAlignment="1">
      <alignment horizontal="center"/>
    </xf>
    <xf numFmtId="0" fontId="0" fillId="0" borderId="1" xfId="0" quotePrefix="1" applyBorder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quotePrefix="1" applyFont="1" applyBorder="1" applyAlignment="1">
      <alignment vertical="center" wrapText="1"/>
    </xf>
    <xf numFmtId="0" fontId="0" fillId="0" borderId="0" xfId="0" quotePrefix="1"/>
    <xf numFmtId="0" fontId="14" fillId="0" borderId="0" xfId="0" applyFont="1" applyAlignment="1">
      <alignment vertical="center" wrapText="1"/>
    </xf>
    <xf numFmtId="0" fontId="16" fillId="0" borderId="0" xfId="0" applyFont="1"/>
    <xf numFmtId="0" fontId="0" fillId="0" borderId="0" xfId="0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quotePrefix="1" applyFont="1" applyAlignment="1">
      <alignment horizontal="center"/>
    </xf>
    <xf numFmtId="0" fontId="7" fillId="0" borderId="0" xfId="0" applyFont="1"/>
    <xf numFmtId="0" fontId="18" fillId="0" borderId="0" xfId="0" quotePrefix="1" applyFont="1"/>
    <xf numFmtId="0" fontId="19" fillId="0" borderId="0" xfId="0" applyFont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6" fontId="9" fillId="0" borderId="2" xfId="1" applyNumberFormat="1" applyFont="1" applyBorder="1" applyAlignment="1">
      <alignment horizontal="center" vertical="center"/>
    </xf>
    <xf numFmtId="166" fontId="9" fillId="0" borderId="4" xfId="1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center" vertical="center"/>
    </xf>
    <xf numFmtId="166" fontId="5" fillId="0" borderId="2" xfId="1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166" fontId="5" fillId="0" borderId="4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168" fontId="22" fillId="0" borderId="8" xfId="3" applyNumberFormat="1" applyFont="1" applyBorder="1" applyAlignment="1">
      <alignment vertical="top" shrinkToFit="1"/>
    </xf>
    <xf numFmtId="0" fontId="22" fillId="0" borderId="8" xfId="3" applyFont="1" applyBorder="1" applyAlignment="1">
      <alignment horizontal="left" vertical="top"/>
    </xf>
    <xf numFmtId="169" fontId="22" fillId="0" borderId="8" xfId="3" applyNumberFormat="1" applyFont="1" applyBorder="1" applyAlignment="1">
      <alignment horizontal="right" vertical="top" shrinkToFit="1"/>
    </xf>
    <xf numFmtId="168" fontId="22" fillId="0" borderId="0" xfId="3" applyNumberFormat="1" applyFont="1" applyAlignment="1">
      <alignment horizontal="left" vertical="top" shrinkToFit="1"/>
    </xf>
    <xf numFmtId="0" fontId="22" fillId="0" borderId="0" xfId="3" applyFont="1" applyAlignment="1">
      <alignment horizontal="left" vertical="top"/>
    </xf>
    <xf numFmtId="0" fontId="20" fillId="0" borderId="0" xfId="0" applyFont="1"/>
    <xf numFmtId="0" fontId="17" fillId="0" borderId="0" xfId="0" applyFont="1"/>
    <xf numFmtId="0" fontId="2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22" fillId="0" borderId="9" xfId="3" applyFont="1" applyBorder="1" applyAlignment="1">
      <alignment vertical="top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9" fontId="22" fillId="0" borderId="1" xfId="3" applyNumberFormat="1" applyFont="1" applyBorder="1" applyAlignment="1">
      <alignment horizontal="right" vertical="top" shrinkToFit="1"/>
    </xf>
    <xf numFmtId="165" fontId="5" fillId="0" borderId="1" xfId="1" applyFont="1" applyBorder="1" applyAlignment="1">
      <alignment vertical="center"/>
    </xf>
    <xf numFmtId="165" fontId="0" fillId="4" borderId="7" xfId="1" quotePrefix="1" applyFont="1" applyFill="1" applyBorder="1" applyAlignment="1">
      <alignment vertical="center"/>
    </xf>
    <xf numFmtId="165" fontId="0" fillId="3" borderId="6" xfId="0" quotePrefix="1" applyNumberFormat="1" applyFill="1" applyBorder="1" applyAlignment="1">
      <alignment vertical="center"/>
    </xf>
    <xf numFmtId="165" fontId="0" fillId="0" borderId="6" xfId="0" applyNumberFormat="1" applyBorder="1" applyAlignment="1">
      <alignment vertical="center"/>
    </xf>
    <xf numFmtId="165" fontId="0" fillId="0" borderId="5" xfId="0" applyNumberFormat="1" applyBorder="1" applyAlignment="1">
      <alignment vertical="center"/>
    </xf>
    <xf numFmtId="165" fontId="0" fillId="3" borderId="5" xfId="0" quotePrefix="1" applyNumberFormat="1" applyFill="1" applyBorder="1" applyAlignment="1">
      <alignment vertical="center"/>
    </xf>
    <xf numFmtId="165" fontId="12" fillId="0" borderId="7" xfId="0" applyNumberFormat="1" applyFont="1" applyBorder="1" applyAlignment="1">
      <alignment horizontal="center"/>
    </xf>
    <xf numFmtId="165" fontId="0" fillId="0" borderId="7" xfId="0" quotePrefix="1" applyNumberFormat="1" applyBorder="1" applyAlignment="1">
      <alignment vertical="center"/>
    </xf>
    <xf numFmtId="165" fontId="0" fillId="3" borderId="7" xfId="0" quotePrefix="1" applyNumberFormat="1" applyFill="1" applyBorder="1" applyAlignment="1">
      <alignment vertical="center"/>
    </xf>
    <xf numFmtId="165" fontId="0" fillId="2" borderId="7" xfId="0" quotePrefix="1" applyNumberFormat="1" applyFill="1" applyBorder="1" applyAlignment="1">
      <alignment vertical="center"/>
    </xf>
    <xf numFmtId="165" fontId="12" fillId="2" borderId="1" xfId="1" applyFont="1" applyFill="1" applyBorder="1"/>
    <xf numFmtId="165" fontId="9" fillId="0" borderId="1" xfId="0" applyNumberFormat="1" applyFont="1" applyBorder="1"/>
    <xf numFmtId="0" fontId="3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2" fillId="5" borderId="5" xfId="0" applyFont="1" applyFill="1" applyBorder="1" applyAlignment="1">
      <alignment horizontal="center"/>
    </xf>
    <xf numFmtId="0" fontId="12" fillId="5" borderId="7" xfId="0" applyFont="1" applyFill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165" fontId="12" fillId="0" borderId="5" xfId="0" applyNumberFormat="1" applyFont="1" applyBorder="1" applyAlignment="1">
      <alignment horizontal="center"/>
    </xf>
    <xf numFmtId="165" fontId="12" fillId="0" borderId="7" xfId="0" applyNumberFormat="1" applyFont="1" applyBorder="1" applyAlignment="1">
      <alignment horizontal="center"/>
    </xf>
    <xf numFmtId="165" fontId="12" fillId="0" borderId="5" xfId="2" applyNumberFormat="1" applyFont="1" applyFill="1" applyBorder="1" applyAlignment="1">
      <alignment horizontal="center"/>
    </xf>
    <xf numFmtId="165" fontId="12" fillId="0" borderId="7" xfId="2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2" fillId="4" borderId="5" xfId="0" applyFont="1" applyFill="1" applyBorder="1" applyAlignment="1">
      <alignment horizontal="center"/>
    </xf>
    <xf numFmtId="0" fontId="12" fillId="4" borderId="7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9" fontId="4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165" fontId="9" fillId="0" borderId="1" xfId="1" applyFont="1" applyBorder="1" applyAlignment="1">
      <alignment horizontal="left"/>
    </xf>
    <xf numFmtId="165" fontId="9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9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5" fontId="12" fillId="4" borderId="5" xfId="0" applyNumberFormat="1" applyFont="1" applyFill="1" applyBorder="1" applyAlignment="1">
      <alignment horizontal="center"/>
    </xf>
    <xf numFmtId="165" fontId="12" fillId="4" borderId="7" xfId="0" applyNumberFormat="1" applyFont="1" applyFill="1" applyBorder="1" applyAlignment="1">
      <alignment horizontal="center"/>
    </xf>
    <xf numFmtId="165" fontId="12" fillId="5" borderId="5" xfId="0" applyNumberFormat="1" applyFont="1" applyFill="1" applyBorder="1" applyAlignment="1">
      <alignment horizontal="center"/>
    </xf>
    <xf numFmtId="165" fontId="12" fillId="5" borderId="7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9" fontId="6" fillId="0" borderId="1" xfId="0" applyNumberFormat="1" applyFont="1" applyBorder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2" fillId="0" borderId="1" xfId="3" applyFont="1" applyBorder="1" applyAlignment="1">
      <alignment horizontal="left" vertical="top"/>
    </xf>
    <xf numFmtId="0" fontId="9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5" fontId="5" fillId="0" borderId="2" xfId="1" applyFont="1" applyBorder="1" applyAlignment="1">
      <alignment horizontal="center" vertical="center"/>
    </xf>
    <xf numFmtId="165" fontId="5" fillId="0" borderId="4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9" fillId="0" borderId="2" xfId="1" applyFont="1" applyBorder="1" applyAlignment="1">
      <alignment horizontal="center" vertical="center"/>
    </xf>
    <xf numFmtId="165" fontId="9" fillId="0" borderId="4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165" fontId="9" fillId="0" borderId="1" xfId="1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6" fontId="5" fillId="0" borderId="2" xfId="1" applyNumberFormat="1" applyFont="1" applyBorder="1" applyAlignment="1">
      <alignment horizontal="center" vertical="center"/>
    </xf>
    <xf numFmtId="166" fontId="5" fillId="0" borderId="4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6" fontId="5" fillId="0" borderId="3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7" fontId="9" fillId="0" borderId="1" xfId="0" applyNumberFormat="1" applyFont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166" fontId="9" fillId="0" borderId="1" xfId="1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6" fontId="9" fillId="0" borderId="2" xfId="1" applyNumberFormat="1" applyFont="1" applyBorder="1" applyAlignment="1">
      <alignment horizontal="center" vertical="center"/>
    </xf>
    <xf numFmtId="166" fontId="9" fillId="0" borderId="4" xfId="1" applyNumberFormat="1" applyFont="1" applyBorder="1" applyAlignment="1">
      <alignment horizontal="center"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4"/>
  <sheetViews>
    <sheetView tabSelected="1" view="pageBreakPreview" topLeftCell="A20" zoomScale="85" zoomScaleNormal="85" zoomScaleSheetLayoutView="85" workbookViewId="0">
      <selection activeCell="P49" sqref="P49"/>
    </sheetView>
  </sheetViews>
  <sheetFormatPr defaultRowHeight="15" x14ac:dyDescent="0.25"/>
  <cols>
    <col min="1" max="1" width="33.5703125" customWidth="1"/>
    <col min="2" max="2" width="14.7109375" customWidth="1"/>
    <col min="3" max="3" width="15.42578125" customWidth="1"/>
    <col min="4" max="4" width="14.42578125" customWidth="1"/>
    <col min="5" max="5" width="15.42578125" customWidth="1"/>
    <col min="6" max="7" width="14.5703125" customWidth="1"/>
    <col min="8" max="8" width="15.28515625" customWidth="1"/>
    <col min="9" max="9" width="15.140625" customWidth="1"/>
    <col min="10" max="13" width="14.5703125" customWidth="1"/>
    <col min="14" max="14" width="14.7109375" customWidth="1"/>
  </cols>
  <sheetData>
    <row r="1" spans="1:13" x14ac:dyDescent="0.25">
      <c r="C1" s="10" t="s">
        <v>58</v>
      </c>
    </row>
    <row r="3" spans="1:13" x14ac:dyDescent="0.25">
      <c r="A3" s="1" t="s">
        <v>0</v>
      </c>
      <c r="B3" s="97" t="s">
        <v>160</v>
      </c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3" x14ac:dyDescent="0.25">
      <c r="A4" s="1" t="s">
        <v>1</v>
      </c>
      <c r="B4" s="97" t="s">
        <v>160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</row>
    <row r="5" spans="1:13" x14ac:dyDescent="0.25">
      <c r="A5" s="128" t="s">
        <v>68</v>
      </c>
      <c r="B5" s="114" t="s">
        <v>8</v>
      </c>
      <c r="C5" s="114"/>
      <c r="D5" s="114"/>
      <c r="E5" s="114"/>
      <c r="F5" s="114"/>
      <c r="G5" s="114" t="s">
        <v>10</v>
      </c>
      <c r="H5" s="114"/>
      <c r="I5" s="114"/>
      <c r="J5" s="114"/>
      <c r="K5" s="114" t="s">
        <v>9</v>
      </c>
      <c r="L5" s="114"/>
      <c r="M5" s="114"/>
    </row>
    <row r="6" spans="1:13" ht="31.5" customHeight="1" x14ac:dyDescent="0.25">
      <c r="A6" s="128"/>
      <c r="B6" s="107" t="s">
        <v>157</v>
      </c>
      <c r="C6" s="107"/>
      <c r="D6" s="107"/>
      <c r="E6" s="107"/>
      <c r="F6" s="107"/>
      <c r="G6" s="117" t="s">
        <v>141</v>
      </c>
      <c r="H6" s="118"/>
      <c r="I6" s="118"/>
      <c r="J6" s="118"/>
      <c r="K6" s="118" t="s">
        <v>140</v>
      </c>
      <c r="L6" s="118"/>
      <c r="M6" s="118"/>
    </row>
    <row r="7" spans="1:13" x14ac:dyDescent="0.25">
      <c r="A7" s="1" t="s">
        <v>2</v>
      </c>
      <c r="B7" s="97" t="s">
        <v>146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</row>
    <row r="8" spans="1:13" x14ac:dyDescent="0.25">
      <c r="A8" s="115" t="s">
        <v>3</v>
      </c>
      <c r="B8" s="114" t="s">
        <v>8</v>
      </c>
      <c r="C8" s="114"/>
      <c r="D8" s="114"/>
      <c r="E8" s="114"/>
      <c r="F8" s="114"/>
      <c r="G8" s="114" t="s">
        <v>10</v>
      </c>
      <c r="H8" s="114"/>
      <c r="I8" s="114"/>
      <c r="J8" s="114"/>
      <c r="K8" s="114" t="s">
        <v>9</v>
      </c>
      <c r="L8" s="114"/>
      <c r="M8" s="114"/>
    </row>
    <row r="9" spans="1:13" s="23" customFormat="1" ht="36.75" customHeight="1" x14ac:dyDescent="0.25">
      <c r="A9" s="115"/>
      <c r="B9" s="116" t="s">
        <v>142</v>
      </c>
      <c r="C9" s="116"/>
      <c r="D9" s="116"/>
      <c r="E9" s="116"/>
      <c r="F9" s="116"/>
      <c r="G9" s="115">
        <v>100</v>
      </c>
      <c r="H9" s="115"/>
      <c r="I9" s="115"/>
      <c r="J9" s="115"/>
      <c r="K9" s="115" t="s">
        <v>59</v>
      </c>
      <c r="L9" s="115"/>
      <c r="M9" s="115"/>
    </row>
    <row r="10" spans="1:13" ht="15" customHeight="1" x14ac:dyDescent="0.25">
      <c r="A10" s="1" t="s">
        <v>4</v>
      </c>
      <c r="B10" s="119" t="s">
        <v>153</v>
      </c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</row>
    <row r="11" spans="1:13" x14ac:dyDescent="0.25">
      <c r="A11" s="115" t="s">
        <v>5</v>
      </c>
      <c r="B11" s="114" t="s">
        <v>8</v>
      </c>
      <c r="C11" s="114"/>
      <c r="D11" s="114"/>
      <c r="E11" s="114"/>
      <c r="F11" s="114"/>
      <c r="G11" s="114" t="s">
        <v>10</v>
      </c>
      <c r="H11" s="114"/>
      <c r="I11" s="114"/>
      <c r="J11" s="114"/>
      <c r="K11" s="114" t="s">
        <v>9</v>
      </c>
      <c r="L11" s="114"/>
      <c r="M11" s="114"/>
    </row>
    <row r="12" spans="1:13" s="23" customFormat="1" ht="28.5" customHeight="1" x14ac:dyDescent="0.25">
      <c r="A12" s="115"/>
      <c r="B12" s="123" t="s">
        <v>152</v>
      </c>
      <c r="C12" s="123"/>
      <c r="D12" s="123"/>
      <c r="E12" s="123"/>
      <c r="F12" s="123"/>
      <c r="G12" s="115">
        <v>100</v>
      </c>
      <c r="H12" s="115"/>
      <c r="I12" s="115"/>
      <c r="J12" s="115"/>
      <c r="K12" s="115" t="s">
        <v>59</v>
      </c>
      <c r="L12" s="115"/>
      <c r="M12" s="115"/>
    </row>
    <row r="13" spans="1:13" x14ac:dyDescent="0.25">
      <c r="A13" s="1" t="s">
        <v>6</v>
      </c>
      <c r="B13" s="97" t="s">
        <v>151</v>
      </c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</row>
    <row r="14" spans="1:13" x14ac:dyDescent="0.25">
      <c r="A14" s="115" t="s">
        <v>7</v>
      </c>
      <c r="B14" s="114" t="s">
        <v>8</v>
      </c>
      <c r="C14" s="114"/>
      <c r="D14" s="114"/>
      <c r="E14" s="114"/>
      <c r="F14" s="114"/>
      <c r="G14" s="114" t="s">
        <v>10</v>
      </c>
      <c r="H14" s="114"/>
      <c r="I14" s="114"/>
      <c r="J14" s="114"/>
      <c r="K14" s="114" t="s">
        <v>9</v>
      </c>
      <c r="L14" s="114"/>
      <c r="M14" s="114"/>
    </row>
    <row r="15" spans="1:13" s="23" customFormat="1" ht="30" customHeight="1" x14ac:dyDescent="0.25">
      <c r="A15" s="115"/>
      <c r="B15" s="120" t="s">
        <v>150</v>
      </c>
      <c r="C15" s="121"/>
      <c r="D15" s="121"/>
      <c r="E15" s="121"/>
      <c r="F15" s="122"/>
      <c r="G15" s="115">
        <v>12</v>
      </c>
      <c r="H15" s="115"/>
      <c r="I15" s="115"/>
      <c r="J15" s="115"/>
      <c r="K15" s="115" t="s">
        <v>154</v>
      </c>
      <c r="L15" s="115"/>
      <c r="M15" s="115"/>
    </row>
    <row r="16" spans="1:13" x14ac:dyDescent="0.25">
      <c r="A16" s="97" t="s">
        <v>11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</row>
    <row r="17" spans="1:13" x14ac:dyDescent="0.25">
      <c r="A17" s="1" t="s">
        <v>12</v>
      </c>
      <c r="B17" s="85" t="s">
        <v>61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</row>
    <row r="18" spans="1:13" x14ac:dyDescent="0.25">
      <c r="A18" s="1"/>
      <c r="B18" s="85" t="s">
        <v>62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</row>
    <row r="19" spans="1:13" x14ac:dyDescent="0.25">
      <c r="A19" s="1"/>
      <c r="B19" s="85" t="s">
        <v>63</v>
      </c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</row>
    <row r="20" spans="1:13" x14ac:dyDescent="0.25">
      <c r="A20" s="1"/>
      <c r="B20" s="85" t="s">
        <v>67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</row>
    <row r="21" spans="1:13" hidden="1" x14ac:dyDescent="0.25">
      <c r="A21" s="1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</row>
    <row r="22" spans="1:13" hidden="1" x14ac:dyDescent="0.25">
      <c r="A22" s="1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</row>
    <row r="23" spans="1:13" x14ac:dyDescent="0.25">
      <c r="A23" s="1"/>
      <c r="B23" s="100" t="s">
        <v>139</v>
      </c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2"/>
    </row>
    <row r="24" spans="1:13" x14ac:dyDescent="0.25">
      <c r="A24" s="1"/>
      <c r="B24" s="27" t="s">
        <v>144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9"/>
    </row>
    <row r="25" spans="1:13" x14ac:dyDescent="0.25">
      <c r="A25" s="1"/>
      <c r="B25" s="27" t="s">
        <v>143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9"/>
    </row>
    <row r="26" spans="1:13" x14ac:dyDescent="0.25">
      <c r="A26" s="1"/>
      <c r="B26" s="27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9"/>
    </row>
    <row r="27" spans="1:13" x14ac:dyDescent="0.25">
      <c r="A27" s="1" t="s">
        <v>13</v>
      </c>
      <c r="B27" s="107" t="s">
        <v>162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</row>
    <row r="28" spans="1:13" ht="16.5" customHeight="1" x14ac:dyDescent="0.25">
      <c r="A28" s="1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</row>
    <row r="29" spans="1:13" hidden="1" x14ac:dyDescent="0.25">
      <c r="A29" s="1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</row>
    <row r="30" spans="1:13" hidden="1" x14ac:dyDescent="0.25">
      <c r="A30" s="1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</row>
    <row r="31" spans="1:13" hidden="1" x14ac:dyDescent="0.25">
      <c r="A31" s="1"/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</row>
    <row r="32" spans="1:13" hidden="1" x14ac:dyDescent="0.25">
      <c r="A32" s="1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</row>
    <row r="33" spans="1:13" x14ac:dyDescent="0.25">
      <c r="A33" s="1" t="s">
        <v>69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</row>
    <row r="34" spans="1:13" x14ac:dyDescent="0.25">
      <c r="A34" s="16" t="s">
        <v>70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</row>
    <row r="35" spans="1:13" x14ac:dyDescent="0.25">
      <c r="A35" s="16" t="s">
        <v>102</v>
      </c>
      <c r="B35" s="94" t="s">
        <v>158</v>
      </c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</row>
    <row r="36" spans="1:13" x14ac:dyDescent="0.25">
      <c r="A36" s="16" t="s">
        <v>72</v>
      </c>
      <c r="B36" s="130">
        <v>1</v>
      </c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</row>
    <row r="37" spans="1:13" x14ac:dyDescent="0.25">
      <c r="A37" s="16" t="s">
        <v>73</v>
      </c>
      <c r="B37" s="103">
        <v>1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</row>
    <row r="38" spans="1:13" x14ac:dyDescent="0.25">
      <c r="A38" s="16" t="s">
        <v>74</v>
      </c>
      <c r="B38" s="94" t="s">
        <v>159</v>
      </c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29"/>
    </row>
    <row r="39" spans="1:13" x14ac:dyDescent="0.25">
      <c r="A39" s="16" t="s">
        <v>71</v>
      </c>
      <c r="B39" s="129" t="s">
        <v>60</v>
      </c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</row>
    <row r="40" spans="1:13" x14ac:dyDescent="0.25">
      <c r="A40" s="2" t="s">
        <v>14</v>
      </c>
      <c r="B40" s="95" t="s">
        <v>161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13" x14ac:dyDescent="0.25">
      <c r="A41" s="1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</row>
    <row r="42" spans="1:13" x14ac:dyDescent="0.25">
      <c r="A42" s="108" t="s">
        <v>15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10"/>
    </row>
    <row r="43" spans="1:13" x14ac:dyDescent="0.25">
      <c r="A43" s="1" t="s">
        <v>16</v>
      </c>
      <c r="B43" s="111" t="s">
        <v>64</v>
      </c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3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ht="18.75" customHeight="1" x14ac:dyDescent="0.25">
      <c r="A46" s="6" t="s">
        <v>41</v>
      </c>
      <c r="B46" s="86" t="s">
        <v>66</v>
      </c>
      <c r="C46" s="98"/>
      <c r="D46" s="98"/>
      <c r="E46" s="88"/>
      <c r="F46" s="88"/>
      <c r="G46" s="98"/>
      <c r="H46" s="88"/>
      <c r="I46" s="88"/>
      <c r="J46" s="88"/>
      <c r="K46" s="88"/>
      <c r="L46" s="88"/>
      <c r="M46" s="88"/>
    </row>
    <row r="47" spans="1:13" s="23" customFormat="1" ht="33.75" customHeight="1" x14ac:dyDescent="0.25">
      <c r="A47" s="14" t="s">
        <v>163</v>
      </c>
      <c r="B47" s="87"/>
      <c r="C47" s="99"/>
      <c r="D47" s="99"/>
      <c r="E47" s="89"/>
      <c r="F47" s="89"/>
      <c r="G47" s="99"/>
      <c r="H47" s="89"/>
      <c r="I47" s="89"/>
      <c r="J47" s="89"/>
      <c r="K47" s="89"/>
      <c r="L47" s="89"/>
      <c r="M47" s="89"/>
    </row>
    <row r="48" spans="1:13" ht="18.75" customHeight="1" x14ac:dyDescent="0.25">
      <c r="A48" s="73" t="s">
        <v>56</v>
      </c>
      <c r="B48" s="90">
        <f>+A49</f>
        <v>1000000</v>
      </c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</row>
    <row r="49" spans="1:13" ht="18.75" customHeight="1" x14ac:dyDescent="0.25">
      <c r="A49" s="72">
        <f>RAB!M19</f>
        <v>1000000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</row>
    <row r="50" spans="1:13" ht="18.75" customHeight="1" x14ac:dyDescent="0.25">
      <c r="A50" s="74" t="s">
        <v>47</v>
      </c>
      <c r="B50" s="90"/>
      <c r="C50" s="126" t="s">
        <v>137</v>
      </c>
      <c r="D50" s="90"/>
      <c r="E50" s="124"/>
      <c r="F50" s="90"/>
      <c r="G50" s="124"/>
      <c r="H50" s="90"/>
      <c r="I50" s="90"/>
      <c r="J50" s="90"/>
      <c r="K50" s="90"/>
      <c r="L50" s="90"/>
      <c r="M50" s="90"/>
    </row>
    <row r="51" spans="1:13" x14ac:dyDescent="0.25">
      <c r="A51" s="14" t="s">
        <v>163</v>
      </c>
      <c r="B51" s="91"/>
      <c r="C51" s="127"/>
      <c r="D51" s="91"/>
      <c r="E51" s="125"/>
      <c r="F51" s="91"/>
      <c r="G51" s="125"/>
      <c r="H51" s="91"/>
      <c r="I51" s="91"/>
      <c r="J51" s="91"/>
      <c r="K51" s="91"/>
      <c r="L51" s="91"/>
      <c r="M51" s="91"/>
    </row>
    <row r="52" spans="1:13" ht="18.75" customHeight="1" x14ac:dyDescent="0.25">
      <c r="A52" s="73" t="s">
        <v>56</v>
      </c>
      <c r="B52" s="90"/>
      <c r="C52" s="90">
        <f>+A53</f>
        <v>1000000</v>
      </c>
      <c r="D52" s="90"/>
      <c r="E52" s="92"/>
      <c r="F52" s="90"/>
      <c r="G52" s="90"/>
      <c r="H52" s="90"/>
      <c r="I52" s="90"/>
      <c r="J52" s="90"/>
      <c r="K52" s="90"/>
      <c r="L52" s="90"/>
      <c r="M52" s="90"/>
    </row>
    <row r="53" spans="1:13" ht="18.75" customHeight="1" x14ac:dyDescent="0.25">
      <c r="A53" s="72">
        <f>RAB!M25</f>
        <v>1000000</v>
      </c>
      <c r="B53" s="91"/>
      <c r="C53" s="91"/>
      <c r="D53" s="91"/>
      <c r="E53" s="93"/>
      <c r="F53" s="91"/>
      <c r="G53" s="91"/>
      <c r="H53" s="91"/>
      <c r="I53" s="91"/>
      <c r="J53" s="91"/>
      <c r="K53" s="91"/>
      <c r="L53" s="91"/>
      <c r="M53" s="91"/>
    </row>
    <row r="54" spans="1:13" ht="18.75" customHeight="1" x14ac:dyDescent="0.25">
      <c r="A54" s="75" t="s">
        <v>49</v>
      </c>
      <c r="B54" s="90"/>
      <c r="C54" s="90"/>
      <c r="D54" s="126" t="s">
        <v>66</v>
      </c>
      <c r="E54" s="90"/>
      <c r="F54" s="90"/>
      <c r="G54" s="124"/>
      <c r="H54" s="90"/>
      <c r="I54" s="90"/>
      <c r="J54" s="90"/>
      <c r="K54" s="90"/>
      <c r="L54" s="90"/>
      <c r="M54" s="90"/>
    </row>
    <row r="55" spans="1:13" x14ac:dyDescent="0.25">
      <c r="A55" s="14" t="s">
        <v>163</v>
      </c>
      <c r="B55" s="91"/>
      <c r="C55" s="91"/>
      <c r="D55" s="127"/>
      <c r="E55" s="91"/>
      <c r="F55" s="91"/>
      <c r="G55" s="125"/>
      <c r="H55" s="91"/>
      <c r="I55" s="91"/>
      <c r="J55" s="91"/>
      <c r="K55" s="91"/>
      <c r="L55" s="91"/>
      <c r="M55" s="91"/>
    </row>
    <row r="56" spans="1:13" ht="18.75" customHeight="1" x14ac:dyDescent="0.25">
      <c r="A56" s="73" t="s">
        <v>56</v>
      </c>
      <c r="B56" s="90"/>
      <c r="C56" s="90"/>
      <c r="D56" s="90">
        <f>+A57</f>
        <v>1000000</v>
      </c>
      <c r="E56" s="90"/>
      <c r="F56" s="90"/>
      <c r="G56" s="90"/>
      <c r="H56" s="124"/>
      <c r="I56" s="90"/>
      <c r="J56" s="90"/>
      <c r="K56" s="90"/>
      <c r="L56" s="90"/>
      <c r="M56" s="90"/>
    </row>
    <row r="57" spans="1:13" ht="18.75" customHeight="1" x14ac:dyDescent="0.25">
      <c r="A57" s="72">
        <f>RAB!M31</f>
        <v>1000000</v>
      </c>
      <c r="B57" s="91"/>
      <c r="C57" s="91"/>
      <c r="D57" s="91"/>
      <c r="E57" s="91"/>
      <c r="F57" s="91"/>
      <c r="G57" s="91"/>
      <c r="H57" s="125"/>
      <c r="I57" s="91"/>
      <c r="J57" s="91"/>
      <c r="K57" s="91"/>
      <c r="L57" s="91"/>
      <c r="M57" s="91"/>
    </row>
    <row r="58" spans="1:13" ht="18.75" customHeight="1" x14ac:dyDescent="0.25">
      <c r="A58" s="75" t="s">
        <v>50</v>
      </c>
      <c r="B58" s="90"/>
      <c r="C58" s="90"/>
      <c r="D58" s="90"/>
      <c r="E58" s="126" t="s">
        <v>137</v>
      </c>
      <c r="F58" s="90"/>
      <c r="G58" s="90"/>
      <c r="H58" s="124"/>
      <c r="I58" s="124"/>
      <c r="J58" s="90"/>
      <c r="K58" s="90"/>
      <c r="L58" s="90"/>
      <c r="M58" s="90"/>
    </row>
    <row r="59" spans="1:13" x14ac:dyDescent="0.25">
      <c r="A59" s="14" t="s">
        <v>163</v>
      </c>
      <c r="B59" s="91"/>
      <c r="C59" s="91"/>
      <c r="D59" s="91"/>
      <c r="E59" s="127"/>
      <c r="F59" s="91"/>
      <c r="G59" s="91"/>
      <c r="H59" s="125"/>
      <c r="I59" s="125"/>
      <c r="J59" s="91"/>
      <c r="K59" s="91"/>
      <c r="L59" s="91"/>
      <c r="M59" s="91"/>
    </row>
    <row r="60" spans="1:13" ht="18.75" customHeight="1" x14ac:dyDescent="0.25">
      <c r="A60" s="76" t="s">
        <v>56</v>
      </c>
      <c r="B60" s="90"/>
      <c r="C60" s="90"/>
      <c r="D60" s="90"/>
      <c r="E60" s="90">
        <f>+A61</f>
        <v>1000000</v>
      </c>
      <c r="F60" s="90"/>
      <c r="G60" s="90"/>
      <c r="H60" s="90"/>
      <c r="I60" s="90"/>
      <c r="J60" s="90"/>
      <c r="K60" s="90"/>
      <c r="L60" s="90"/>
      <c r="M60" s="90"/>
    </row>
    <row r="61" spans="1:13" ht="18.75" customHeight="1" x14ac:dyDescent="0.25">
      <c r="A61" s="72">
        <f>RAB!M37</f>
        <v>1000000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</row>
    <row r="62" spans="1:13" ht="18.75" customHeight="1" x14ac:dyDescent="0.25">
      <c r="A62" s="75" t="s">
        <v>133</v>
      </c>
      <c r="B62" s="90"/>
      <c r="C62" s="90"/>
      <c r="D62" s="90"/>
      <c r="E62" s="90"/>
      <c r="F62" s="126" t="s">
        <v>137</v>
      </c>
      <c r="G62" s="90"/>
      <c r="H62" s="124"/>
      <c r="I62" s="90"/>
      <c r="J62" s="90"/>
      <c r="K62" s="124"/>
      <c r="L62" s="90"/>
      <c r="M62" s="90"/>
    </row>
    <row r="63" spans="1:13" x14ac:dyDescent="0.25">
      <c r="A63" s="14" t="s">
        <v>163</v>
      </c>
      <c r="B63" s="91"/>
      <c r="C63" s="91"/>
      <c r="D63" s="91"/>
      <c r="E63" s="91"/>
      <c r="F63" s="127"/>
      <c r="G63" s="91"/>
      <c r="H63" s="125"/>
      <c r="I63" s="91"/>
      <c r="J63" s="91"/>
      <c r="K63" s="125"/>
      <c r="L63" s="91"/>
      <c r="M63" s="91"/>
    </row>
    <row r="64" spans="1:13" ht="18.75" customHeight="1" x14ac:dyDescent="0.25">
      <c r="A64" s="76" t="s">
        <v>56</v>
      </c>
      <c r="B64" s="90"/>
      <c r="C64" s="90"/>
      <c r="D64" s="90"/>
      <c r="E64" s="90"/>
      <c r="F64" s="90">
        <f>+A65</f>
        <v>1000000</v>
      </c>
      <c r="G64" s="90"/>
      <c r="H64" s="90"/>
      <c r="I64" s="90"/>
      <c r="J64" s="90"/>
      <c r="K64" s="90"/>
      <c r="L64" s="90"/>
      <c r="M64" s="90"/>
    </row>
    <row r="65" spans="1:13" ht="18.75" customHeight="1" x14ac:dyDescent="0.25">
      <c r="A65" s="72">
        <f>RAB!M43</f>
        <v>1000000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</row>
    <row r="66" spans="1:13" ht="18.75" customHeight="1" x14ac:dyDescent="0.25">
      <c r="A66" s="75" t="s">
        <v>136</v>
      </c>
      <c r="B66" s="90"/>
      <c r="C66" s="90"/>
      <c r="D66" s="90"/>
      <c r="E66" s="90"/>
      <c r="F66" s="90"/>
      <c r="G66" s="126" t="s">
        <v>137</v>
      </c>
      <c r="H66" s="124"/>
      <c r="I66" s="124"/>
      <c r="J66" s="90"/>
      <c r="K66" s="90"/>
      <c r="L66" s="90"/>
      <c r="M66" s="124"/>
    </row>
    <row r="67" spans="1:13" x14ac:dyDescent="0.25">
      <c r="A67" s="14" t="s">
        <v>163</v>
      </c>
      <c r="B67" s="91"/>
      <c r="C67" s="91"/>
      <c r="D67" s="91"/>
      <c r="E67" s="91"/>
      <c r="F67" s="91"/>
      <c r="G67" s="127"/>
      <c r="H67" s="125"/>
      <c r="I67" s="125"/>
      <c r="J67" s="91"/>
      <c r="K67" s="91"/>
      <c r="L67" s="91"/>
      <c r="M67" s="125"/>
    </row>
    <row r="68" spans="1:13" ht="18.75" customHeight="1" x14ac:dyDescent="0.25">
      <c r="A68" s="76" t="s">
        <v>56</v>
      </c>
      <c r="B68" s="90"/>
      <c r="C68" s="90"/>
      <c r="D68" s="90"/>
      <c r="E68" s="90"/>
      <c r="F68" s="90"/>
      <c r="G68" s="90">
        <f>+A69</f>
        <v>1000000</v>
      </c>
      <c r="H68" s="124"/>
      <c r="I68" s="124"/>
      <c r="J68" s="90"/>
      <c r="K68" s="90"/>
      <c r="L68" s="90"/>
      <c r="M68" s="90"/>
    </row>
    <row r="69" spans="1:13" ht="18.75" customHeight="1" x14ac:dyDescent="0.25">
      <c r="A69" s="72">
        <f>RAB!M48</f>
        <v>1000000</v>
      </c>
      <c r="B69" s="91"/>
      <c r="C69" s="91"/>
      <c r="D69" s="91"/>
      <c r="E69" s="91"/>
      <c r="F69" s="91"/>
      <c r="G69" s="91"/>
      <c r="H69" s="125"/>
      <c r="I69" s="125"/>
      <c r="J69" s="91"/>
      <c r="K69" s="91"/>
      <c r="L69" s="91"/>
      <c r="M69" s="91"/>
    </row>
    <row r="70" spans="1:13" ht="18.75" customHeight="1" x14ac:dyDescent="0.25">
      <c r="A70" s="75" t="s">
        <v>138</v>
      </c>
      <c r="B70" s="90"/>
      <c r="C70" s="90"/>
      <c r="D70" s="90"/>
      <c r="E70" s="90"/>
      <c r="F70" s="90"/>
      <c r="G70" s="90"/>
      <c r="H70" s="126" t="s">
        <v>137</v>
      </c>
      <c r="I70" s="124"/>
      <c r="J70" s="90"/>
      <c r="K70" s="90"/>
      <c r="L70" s="90"/>
      <c r="M70" s="90"/>
    </row>
    <row r="71" spans="1:13" x14ac:dyDescent="0.25">
      <c r="A71" s="14" t="s">
        <v>163</v>
      </c>
      <c r="B71" s="91"/>
      <c r="C71" s="91"/>
      <c r="D71" s="91"/>
      <c r="E71" s="91"/>
      <c r="F71" s="91"/>
      <c r="G71" s="91"/>
      <c r="H71" s="127"/>
      <c r="I71" s="125"/>
      <c r="J71" s="91"/>
      <c r="K71" s="91"/>
      <c r="L71" s="91"/>
      <c r="M71" s="91"/>
    </row>
    <row r="72" spans="1:13" ht="18.75" customHeight="1" x14ac:dyDescent="0.25">
      <c r="A72" s="76" t="s">
        <v>56</v>
      </c>
      <c r="B72" s="90"/>
      <c r="C72" s="90"/>
      <c r="D72" s="90"/>
      <c r="E72" s="90"/>
      <c r="F72" s="90"/>
      <c r="G72" s="90"/>
      <c r="H72" s="92">
        <f>+A73</f>
        <v>1000000</v>
      </c>
      <c r="I72" s="124"/>
      <c r="J72" s="90"/>
      <c r="K72" s="90"/>
      <c r="L72" s="90"/>
      <c r="M72" s="90"/>
    </row>
    <row r="73" spans="1:13" ht="18.75" customHeight="1" x14ac:dyDescent="0.25">
      <c r="A73" s="72">
        <f>RAB!M54</f>
        <v>1000000</v>
      </c>
      <c r="B73" s="91"/>
      <c r="C73" s="91"/>
      <c r="D73" s="91"/>
      <c r="E73" s="91"/>
      <c r="F73" s="91"/>
      <c r="G73" s="91"/>
      <c r="H73" s="93"/>
      <c r="I73" s="125"/>
      <c r="J73" s="91"/>
      <c r="K73" s="91"/>
      <c r="L73" s="91"/>
      <c r="M73" s="91"/>
    </row>
    <row r="74" spans="1:13" ht="18.75" customHeight="1" x14ac:dyDescent="0.25">
      <c r="A74" s="75" t="s">
        <v>147</v>
      </c>
      <c r="B74" s="90"/>
      <c r="C74" s="90"/>
      <c r="D74" s="90"/>
      <c r="E74" s="90"/>
      <c r="F74" s="90"/>
      <c r="G74" s="90"/>
      <c r="H74" s="90"/>
      <c r="I74" s="126" t="s">
        <v>137</v>
      </c>
      <c r="J74" s="90"/>
      <c r="K74" s="90"/>
      <c r="L74" s="90"/>
      <c r="M74" s="90"/>
    </row>
    <row r="75" spans="1:13" x14ac:dyDescent="0.25">
      <c r="A75" s="14" t="s">
        <v>163</v>
      </c>
      <c r="B75" s="91"/>
      <c r="C75" s="91"/>
      <c r="D75" s="91"/>
      <c r="E75" s="91"/>
      <c r="F75" s="91"/>
      <c r="G75" s="91"/>
      <c r="H75" s="91"/>
      <c r="I75" s="127"/>
      <c r="J75" s="91"/>
      <c r="K75" s="91"/>
      <c r="L75" s="91"/>
      <c r="M75" s="91"/>
    </row>
    <row r="76" spans="1:13" ht="18.75" customHeight="1" x14ac:dyDescent="0.25">
      <c r="A76" s="76" t="s">
        <v>56</v>
      </c>
      <c r="B76" s="90"/>
      <c r="C76" s="90"/>
      <c r="D76" s="90"/>
      <c r="E76" s="90"/>
      <c r="F76" s="90"/>
      <c r="G76" s="90"/>
      <c r="H76" s="90"/>
      <c r="I76" s="92">
        <f>A77</f>
        <v>1000000</v>
      </c>
      <c r="J76" s="90"/>
      <c r="K76" s="90"/>
      <c r="L76" s="90"/>
      <c r="M76" s="90"/>
    </row>
    <row r="77" spans="1:13" ht="18.75" customHeight="1" x14ac:dyDescent="0.25">
      <c r="A77" s="72">
        <f>RAB!M59</f>
        <v>1000000</v>
      </c>
      <c r="B77" s="91"/>
      <c r="C77" s="91"/>
      <c r="D77" s="91"/>
      <c r="E77" s="91"/>
      <c r="F77" s="91"/>
      <c r="G77" s="91"/>
      <c r="H77" s="91"/>
      <c r="I77" s="93"/>
      <c r="J77" s="91"/>
      <c r="K77" s="91"/>
      <c r="L77" s="91"/>
      <c r="M77" s="91"/>
    </row>
    <row r="78" spans="1:13" ht="18.75" customHeight="1" x14ac:dyDescent="0.25">
      <c r="A78" s="75" t="s">
        <v>51</v>
      </c>
      <c r="B78" s="90"/>
      <c r="C78" s="90"/>
      <c r="D78" s="90"/>
      <c r="E78" s="90"/>
      <c r="F78" s="90"/>
      <c r="G78" s="90"/>
      <c r="H78" s="90"/>
      <c r="I78" s="90"/>
      <c r="J78" s="126" t="s">
        <v>137</v>
      </c>
      <c r="K78" s="90"/>
      <c r="L78" s="90"/>
      <c r="M78" s="90"/>
    </row>
    <row r="79" spans="1:13" x14ac:dyDescent="0.25">
      <c r="A79" s="14" t="s">
        <v>163</v>
      </c>
      <c r="B79" s="91"/>
      <c r="C79" s="91"/>
      <c r="D79" s="91"/>
      <c r="E79" s="91"/>
      <c r="F79" s="91"/>
      <c r="G79" s="91"/>
      <c r="H79" s="91"/>
      <c r="I79" s="91"/>
      <c r="J79" s="127"/>
      <c r="K79" s="91"/>
      <c r="L79" s="91"/>
      <c r="M79" s="91"/>
    </row>
    <row r="80" spans="1:13" ht="18.75" customHeight="1" x14ac:dyDescent="0.25">
      <c r="A80" s="76" t="s">
        <v>56</v>
      </c>
      <c r="B80" s="90"/>
      <c r="C80" s="90"/>
      <c r="D80" s="90"/>
      <c r="E80" s="90"/>
      <c r="F80" s="90"/>
      <c r="G80" s="90"/>
      <c r="H80" s="90"/>
      <c r="I80" s="90"/>
      <c r="J80" s="92">
        <f>A81</f>
        <v>1000000</v>
      </c>
      <c r="K80" s="90"/>
      <c r="L80" s="90"/>
      <c r="M80" s="90"/>
    </row>
    <row r="81" spans="1:13" ht="18.75" customHeight="1" x14ac:dyDescent="0.25">
      <c r="A81" s="72">
        <f>RAB!M65</f>
        <v>1000000</v>
      </c>
      <c r="B81" s="91"/>
      <c r="C81" s="91"/>
      <c r="D81" s="91"/>
      <c r="E81" s="91"/>
      <c r="F81" s="91"/>
      <c r="G81" s="91"/>
      <c r="H81" s="91"/>
      <c r="I81" s="91"/>
      <c r="J81" s="93"/>
      <c r="K81" s="91"/>
      <c r="L81" s="91"/>
      <c r="M81" s="91"/>
    </row>
    <row r="82" spans="1:13" ht="18.75" customHeight="1" x14ac:dyDescent="0.25">
      <c r="A82" s="75" t="s">
        <v>52</v>
      </c>
      <c r="B82" s="90"/>
      <c r="C82" s="90"/>
      <c r="D82" s="90"/>
      <c r="E82" s="90"/>
      <c r="F82" s="90"/>
      <c r="G82" s="90"/>
      <c r="H82" s="90"/>
      <c r="I82" s="90"/>
      <c r="J82" s="90"/>
      <c r="K82" s="126" t="s">
        <v>137</v>
      </c>
      <c r="L82" s="90"/>
      <c r="M82" s="90"/>
    </row>
    <row r="83" spans="1:13" x14ac:dyDescent="0.25">
      <c r="A83" s="14" t="s">
        <v>163</v>
      </c>
      <c r="B83" s="91"/>
      <c r="C83" s="91"/>
      <c r="D83" s="91"/>
      <c r="E83" s="91"/>
      <c r="F83" s="91"/>
      <c r="G83" s="91"/>
      <c r="H83" s="91"/>
      <c r="I83" s="91"/>
      <c r="J83" s="91"/>
      <c r="K83" s="127"/>
      <c r="L83" s="91"/>
      <c r="M83" s="91"/>
    </row>
    <row r="84" spans="1:13" ht="18.75" customHeight="1" x14ac:dyDescent="0.25">
      <c r="A84" s="76" t="s">
        <v>56</v>
      </c>
      <c r="B84" s="90"/>
      <c r="C84" s="90"/>
      <c r="D84" s="90"/>
      <c r="E84" s="90"/>
      <c r="F84" s="90"/>
      <c r="G84" s="90"/>
      <c r="H84" s="90"/>
      <c r="I84" s="90"/>
      <c r="J84" s="90"/>
      <c r="K84" s="92">
        <f>A85</f>
        <v>1000000</v>
      </c>
      <c r="L84" s="90"/>
      <c r="M84" s="90"/>
    </row>
    <row r="85" spans="1:13" ht="18.75" customHeight="1" x14ac:dyDescent="0.25">
      <c r="A85" s="72">
        <f>RAB!M70</f>
        <v>1000000</v>
      </c>
      <c r="B85" s="91"/>
      <c r="C85" s="91"/>
      <c r="D85" s="91"/>
      <c r="E85" s="91"/>
      <c r="F85" s="91"/>
      <c r="G85" s="91"/>
      <c r="H85" s="91"/>
      <c r="I85" s="91"/>
      <c r="J85" s="91"/>
      <c r="K85" s="93"/>
      <c r="L85" s="91"/>
      <c r="M85" s="91"/>
    </row>
    <row r="86" spans="1:13" ht="18.75" customHeight="1" x14ac:dyDescent="0.25">
      <c r="A86" s="75" t="s">
        <v>148</v>
      </c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126" t="s">
        <v>137</v>
      </c>
      <c r="M86" s="90"/>
    </row>
    <row r="87" spans="1:13" x14ac:dyDescent="0.25">
      <c r="A87" s="14" t="s">
        <v>163</v>
      </c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127"/>
      <c r="M87" s="91"/>
    </row>
    <row r="88" spans="1:13" ht="18.75" customHeight="1" x14ac:dyDescent="0.25">
      <c r="A88" s="76" t="s">
        <v>56</v>
      </c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2">
        <f>A89</f>
        <v>1000000</v>
      </c>
      <c r="M88" s="90"/>
    </row>
    <row r="89" spans="1:13" ht="18.75" customHeight="1" x14ac:dyDescent="0.25">
      <c r="A89" s="72">
        <f>RAB!M76</f>
        <v>1000000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3"/>
      <c r="M89" s="91"/>
    </row>
    <row r="90" spans="1:13" ht="18.75" customHeight="1" x14ac:dyDescent="0.25">
      <c r="A90" s="75" t="s">
        <v>149</v>
      </c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126" t="s">
        <v>137</v>
      </c>
    </row>
    <row r="91" spans="1:13" x14ac:dyDescent="0.25">
      <c r="A91" s="14" t="s">
        <v>163</v>
      </c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127"/>
    </row>
    <row r="92" spans="1:13" ht="18.75" customHeight="1" x14ac:dyDescent="0.25">
      <c r="A92" s="76" t="s">
        <v>56</v>
      </c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2">
        <f>A93</f>
        <v>1000000</v>
      </c>
    </row>
    <row r="93" spans="1:13" ht="18.75" customHeight="1" x14ac:dyDescent="0.25">
      <c r="A93" s="72">
        <f>RAB!M82</f>
        <v>1000000</v>
      </c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3"/>
    </row>
    <row r="94" spans="1:13" x14ac:dyDescent="0.25">
      <c r="A94" s="72"/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</row>
    <row r="95" spans="1:13" hidden="1" x14ac:dyDescent="0.25">
      <c r="A95" s="75" t="s">
        <v>51</v>
      </c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</row>
    <row r="96" spans="1:13" hidden="1" x14ac:dyDescent="0.25">
      <c r="A96" s="78" t="s">
        <v>55</v>
      </c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</row>
    <row r="97" spans="1:15" hidden="1" x14ac:dyDescent="0.25">
      <c r="A97" s="73" t="s">
        <v>56</v>
      </c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</row>
    <row r="98" spans="1:15" hidden="1" x14ac:dyDescent="0.25">
      <c r="A98" s="72">
        <f>RAB!M97</f>
        <v>0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</row>
    <row r="99" spans="1:15" hidden="1" x14ac:dyDescent="0.25">
      <c r="A99" s="75" t="s">
        <v>52</v>
      </c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</row>
    <row r="100" spans="1:15" hidden="1" x14ac:dyDescent="0.25">
      <c r="A100" s="78" t="s">
        <v>55</v>
      </c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</row>
    <row r="101" spans="1:15" hidden="1" x14ac:dyDescent="0.25">
      <c r="A101" s="79" t="s">
        <v>56</v>
      </c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</row>
    <row r="102" spans="1:15" hidden="1" x14ac:dyDescent="0.25">
      <c r="A102" s="72">
        <f>RAB!M110</f>
        <v>0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1"/>
    </row>
    <row r="103" spans="1:15" x14ac:dyDescent="0.25">
      <c r="A103" s="80" t="s">
        <v>57</v>
      </c>
      <c r="B103" s="81">
        <f>B48</f>
        <v>1000000</v>
      </c>
      <c r="C103" s="81">
        <f>SUM(C52:C94)</f>
        <v>1000000</v>
      </c>
      <c r="D103" s="81">
        <f>SUM(D56:D94)</f>
        <v>1000000</v>
      </c>
      <c r="E103" s="81">
        <f>SUM(E60:E94)</f>
        <v>1000000</v>
      </c>
      <c r="F103" s="81">
        <f>SUM(F64:F94)</f>
        <v>1000000</v>
      </c>
      <c r="G103" s="81">
        <f>SUM(F64:F94)</f>
        <v>1000000</v>
      </c>
      <c r="H103" s="81">
        <f>SUM(H72:H94)</f>
        <v>1000000</v>
      </c>
      <c r="I103" s="81">
        <f>SUM(I76:I102)</f>
        <v>1000000</v>
      </c>
      <c r="J103" s="81">
        <f>SUM(J80:J94)</f>
        <v>1000000</v>
      </c>
      <c r="K103" s="81">
        <f>SUM(K84:K94)</f>
        <v>1000000</v>
      </c>
      <c r="L103" s="81">
        <f>SUM(L88:L94)</f>
        <v>1000000</v>
      </c>
      <c r="M103" s="81">
        <f>SUM(M92:M94)</f>
        <v>1000000</v>
      </c>
      <c r="N103" s="11">
        <f>SUM(B103:M103)-B105</f>
        <v>0</v>
      </c>
    </row>
    <row r="104" spans="1:15" x14ac:dyDescent="0.25">
      <c r="A104" s="82" t="s">
        <v>30</v>
      </c>
      <c r="B104" s="106" t="s">
        <v>145</v>
      </c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</row>
    <row r="105" spans="1:15" x14ac:dyDescent="0.25">
      <c r="A105" s="82" t="s">
        <v>31</v>
      </c>
      <c r="B105" s="105">
        <f>RAB!M123</f>
        <v>12000000</v>
      </c>
      <c r="C105" s="105"/>
      <c r="D105" s="105"/>
      <c r="E105" s="105"/>
      <c r="F105" s="105"/>
      <c r="G105" s="105"/>
      <c r="H105" s="105"/>
      <c r="I105" s="105"/>
      <c r="J105" s="105"/>
      <c r="K105" s="105"/>
      <c r="L105" s="105"/>
      <c r="M105" s="105"/>
      <c r="O105" s="5" t="s">
        <v>40</v>
      </c>
    </row>
    <row r="108" spans="1:15" x14ac:dyDescent="0.25">
      <c r="B108" s="13" t="s">
        <v>54</v>
      </c>
      <c r="C108" s="10"/>
      <c r="D108" s="10"/>
      <c r="J108" s="13" t="s">
        <v>32</v>
      </c>
    </row>
    <row r="109" spans="1:15" x14ac:dyDescent="0.25">
      <c r="B109" s="12"/>
      <c r="C109" s="12"/>
      <c r="D109" s="12"/>
      <c r="I109" s="12"/>
      <c r="J109" s="12"/>
    </row>
    <row r="110" spans="1:15" x14ac:dyDescent="0.25">
      <c r="B110" s="12"/>
      <c r="C110" s="12"/>
      <c r="D110" s="12"/>
      <c r="I110" s="12"/>
      <c r="J110" s="12"/>
    </row>
    <row r="111" spans="1:15" x14ac:dyDescent="0.25">
      <c r="B111" s="12"/>
      <c r="C111" s="12"/>
      <c r="D111" s="12"/>
      <c r="I111" s="12"/>
      <c r="J111" s="12"/>
    </row>
    <row r="112" spans="1:15" x14ac:dyDescent="0.25">
      <c r="B112" s="12"/>
      <c r="C112" s="12"/>
      <c r="D112" s="12"/>
      <c r="J112" s="10"/>
      <c r="K112" s="10"/>
    </row>
    <row r="113" spans="2:12" ht="15.75" x14ac:dyDescent="0.3">
      <c r="B113" s="34" t="s">
        <v>165</v>
      </c>
      <c r="C113" s="32"/>
      <c r="D113" s="32"/>
      <c r="J113" s="36" t="s">
        <v>167</v>
      </c>
      <c r="K113" s="62"/>
      <c r="L113" s="22"/>
    </row>
    <row r="114" spans="2:12" ht="15.75" x14ac:dyDescent="0.3">
      <c r="B114" s="31" t="s">
        <v>166</v>
      </c>
      <c r="C114" s="33"/>
      <c r="D114" s="33"/>
      <c r="J114" s="37" t="s">
        <v>168</v>
      </c>
      <c r="K114" s="63"/>
      <c r="L114" s="22"/>
    </row>
  </sheetData>
  <mergeCells count="391">
    <mergeCell ref="G58:G59"/>
    <mergeCell ref="G60:G61"/>
    <mergeCell ref="I62:I63"/>
    <mergeCell ref="J82:J83"/>
    <mergeCell ref="J74:J75"/>
    <mergeCell ref="E78:E79"/>
    <mergeCell ref="E80:E81"/>
    <mergeCell ref="E82:E83"/>
    <mergeCell ref="D78:D79"/>
    <mergeCell ref="D80:D81"/>
    <mergeCell ref="D82:D83"/>
    <mergeCell ref="H76:H77"/>
    <mergeCell ref="H78:H79"/>
    <mergeCell ref="H80:H81"/>
    <mergeCell ref="H82:H83"/>
    <mergeCell ref="I64:I65"/>
    <mergeCell ref="F68:F69"/>
    <mergeCell ref="J68:J69"/>
    <mergeCell ref="G68:G69"/>
    <mergeCell ref="G90:G91"/>
    <mergeCell ref="G92:G93"/>
    <mergeCell ref="J76:J77"/>
    <mergeCell ref="K74:K75"/>
    <mergeCell ref="K76:K77"/>
    <mergeCell ref="K78:K79"/>
    <mergeCell ref="K80:K81"/>
    <mergeCell ref="J90:J91"/>
    <mergeCell ref="J92:J93"/>
    <mergeCell ref="K90:K91"/>
    <mergeCell ref="K92:K93"/>
    <mergeCell ref="J86:J87"/>
    <mergeCell ref="J88:J89"/>
    <mergeCell ref="K86:K87"/>
    <mergeCell ref="K88:K89"/>
    <mergeCell ref="I88:I89"/>
    <mergeCell ref="I90:I91"/>
    <mergeCell ref="I92:I93"/>
    <mergeCell ref="J84:J85"/>
    <mergeCell ref="H90:H91"/>
    <mergeCell ref="H92:H93"/>
    <mergeCell ref="I78:I79"/>
    <mergeCell ref="G76:G77"/>
    <mergeCell ref="H74:H75"/>
    <mergeCell ref="B88:B89"/>
    <mergeCell ref="B90:B91"/>
    <mergeCell ref="E84:E85"/>
    <mergeCell ref="E86:E87"/>
    <mergeCell ref="E88:E89"/>
    <mergeCell ref="E90:E91"/>
    <mergeCell ref="E92:E93"/>
    <mergeCell ref="F88:F89"/>
    <mergeCell ref="F90:F91"/>
    <mergeCell ref="F92:F93"/>
    <mergeCell ref="C84:C85"/>
    <mergeCell ref="C86:C87"/>
    <mergeCell ref="C88:C89"/>
    <mergeCell ref="C90:C91"/>
    <mergeCell ref="C92:C93"/>
    <mergeCell ref="D84:D85"/>
    <mergeCell ref="D86:D87"/>
    <mergeCell ref="D88:D89"/>
    <mergeCell ref="D90:D91"/>
    <mergeCell ref="D92:D93"/>
    <mergeCell ref="F80:F81"/>
    <mergeCell ref="F82:F83"/>
    <mergeCell ref="F84:F85"/>
    <mergeCell ref="F86:F87"/>
    <mergeCell ref="B74:B75"/>
    <mergeCell ref="B76:B77"/>
    <mergeCell ref="B78:B79"/>
    <mergeCell ref="B80:B81"/>
    <mergeCell ref="B82:B83"/>
    <mergeCell ref="B84:B85"/>
    <mergeCell ref="B86:B87"/>
    <mergeCell ref="C74:C75"/>
    <mergeCell ref="C76:C77"/>
    <mergeCell ref="D74:D75"/>
    <mergeCell ref="D76:D77"/>
    <mergeCell ref="E74:E75"/>
    <mergeCell ref="E76:E77"/>
    <mergeCell ref="F74:F75"/>
    <mergeCell ref="F76:F77"/>
    <mergeCell ref="C78:C79"/>
    <mergeCell ref="F78:F79"/>
    <mergeCell ref="M70:M71"/>
    <mergeCell ref="M72:M73"/>
    <mergeCell ref="G74:G75"/>
    <mergeCell ref="L74:L75"/>
    <mergeCell ref="L76:L77"/>
    <mergeCell ref="L78:L79"/>
    <mergeCell ref="J72:J73"/>
    <mergeCell ref="K72:K73"/>
    <mergeCell ref="L72:L73"/>
    <mergeCell ref="J78:J79"/>
    <mergeCell ref="M74:M75"/>
    <mergeCell ref="M76:M77"/>
    <mergeCell ref="M78:M79"/>
    <mergeCell ref="H70:H71"/>
    <mergeCell ref="L70:L71"/>
    <mergeCell ref="I74:I75"/>
    <mergeCell ref="I76:I77"/>
    <mergeCell ref="I72:I73"/>
    <mergeCell ref="G78:G79"/>
    <mergeCell ref="K97:K98"/>
    <mergeCell ref="L97:L98"/>
    <mergeCell ref="L80:L81"/>
    <mergeCell ref="L82:L83"/>
    <mergeCell ref="L84:L85"/>
    <mergeCell ref="L88:L89"/>
    <mergeCell ref="M90:M91"/>
    <mergeCell ref="M92:M93"/>
    <mergeCell ref="L90:L91"/>
    <mergeCell ref="L92:L93"/>
    <mergeCell ref="M84:M85"/>
    <mergeCell ref="M86:M87"/>
    <mergeCell ref="M88:M89"/>
    <mergeCell ref="M80:M81"/>
    <mergeCell ref="M82:M83"/>
    <mergeCell ref="L95:L96"/>
    <mergeCell ref="M95:M96"/>
    <mergeCell ref="M97:M98"/>
    <mergeCell ref="L86:L87"/>
    <mergeCell ref="K101:K102"/>
    <mergeCell ref="L101:L102"/>
    <mergeCell ref="M101:M102"/>
    <mergeCell ref="C99:C100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L99:L100"/>
    <mergeCell ref="M99:M100"/>
    <mergeCell ref="I99:I100"/>
    <mergeCell ref="J99:J100"/>
    <mergeCell ref="K99:K100"/>
    <mergeCell ref="A5:A6"/>
    <mergeCell ref="D99:D100"/>
    <mergeCell ref="E99:E100"/>
    <mergeCell ref="F99:F100"/>
    <mergeCell ref="D95:D96"/>
    <mergeCell ref="E95:E96"/>
    <mergeCell ref="F95:F96"/>
    <mergeCell ref="C95:C96"/>
    <mergeCell ref="H72:H73"/>
    <mergeCell ref="C72:C73"/>
    <mergeCell ref="D72:D73"/>
    <mergeCell ref="E72:E73"/>
    <mergeCell ref="F72:F73"/>
    <mergeCell ref="G72:G73"/>
    <mergeCell ref="B72:B73"/>
    <mergeCell ref="B68:B69"/>
    <mergeCell ref="C68:C69"/>
    <mergeCell ref="D68:D69"/>
    <mergeCell ref="E68:E69"/>
    <mergeCell ref="B39:M39"/>
    <mergeCell ref="B36:M36"/>
    <mergeCell ref="B38:M38"/>
    <mergeCell ref="I97:I98"/>
    <mergeCell ref="J97:J98"/>
    <mergeCell ref="B97:B98"/>
    <mergeCell ref="C97:C98"/>
    <mergeCell ref="D97:D98"/>
    <mergeCell ref="E97:E98"/>
    <mergeCell ref="F97:F98"/>
    <mergeCell ref="G97:G98"/>
    <mergeCell ref="H97:H98"/>
    <mergeCell ref="G99:G100"/>
    <mergeCell ref="H99:H100"/>
    <mergeCell ref="B99:B100"/>
    <mergeCell ref="G95:G96"/>
    <mergeCell ref="H95:H96"/>
    <mergeCell ref="I95:I96"/>
    <mergeCell ref="J95:J96"/>
    <mergeCell ref="K95:K96"/>
    <mergeCell ref="B95:B96"/>
    <mergeCell ref="J80:J81"/>
    <mergeCell ref="K82:K83"/>
    <mergeCell ref="K84:K85"/>
    <mergeCell ref="I80:I81"/>
    <mergeCell ref="I82:I83"/>
    <mergeCell ref="I84:I85"/>
    <mergeCell ref="I86:I87"/>
    <mergeCell ref="H84:H85"/>
    <mergeCell ref="H86:H87"/>
    <mergeCell ref="H88:H89"/>
    <mergeCell ref="G80:G81"/>
    <mergeCell ref="G82:G83"/>
    <mergeCell ref="G84:G85"/>
    <mergeCell ref="G86:G87"/>
    <mergeCell ref="G88:G89"/>
    <mergeCell ref="B92:B93"/>
    <mergeCell ref="C80:C81"/>
    <mergeCell ref="C82:C83"/>
    <mergeCell ref="B70:B71"/>
    <mergeCell ref="C70:C71"/>
    <mergeCell ref="D70:D71"/>
    <mergeCell ref="E70:E71"/>
    <mergeCell ref="F70:F71"/>
    <mergeCell ref="G70:G71"/>
    <mergeCell ref="I70:I71"/>
    <mergeCell ref="J70:J71"/>
    <mergeCell ref="K70:K71"/>
    <mergeCell ref="D62:D63"/>
    <mergeCell ref="E62:E63"/>
    <mergeCell ref="L68:L69"/>
    <mergeCell ref="M68:M69"/>
    <mergeCell ref="H66:H67"/>
    <mergeCell ref="I66:I67"/>
    <mergeCell ref="J66:J67"/>
    <mergeCell ref="G66:G67"/>
    <mergeCell ref="B66:B67"/>
    <mergeCell ref="C66:C67"/>
    <mergeCell ref="D66:D67"/>
    <mergeCell ref="E66:E67"/>
    <mergeCell ref="F66:F67"/>
    <mergeCell ref="K66:K67"/>
    <mergeCell ref="K68:K69"/>
    <mergeCell ref="L66:L67"/>
    <mergeCell ref="M66:M67"/>
    <mergeCell ref="H68:H69"/>
    <mergeCell ref="I68:I69"/>
    <mergeCell ref="B58:B59"/>
    <mergeCell ref="C58:C59"/>
    <mergeCell ref="D58:D59"/>
    <mergeCell ref="F58:F59"/>
    <mergeCell ref="L62:L63"/>
    <mergeCell ref="M62:M63"/>
    <mergeCell ref="B64:B65"/>
    <mergeCell ref="C64:C65"/>
    <mergeCell ref="D64:D65"/>
    <mergeCell ref="E64:E65"/>
    <mergeCell ref="G64:G65"/>
    <mergeCell ref="H64:H65"/>
    <mergeCell ref="F64:F65"/>
    <mergeCell ref="J64:J65"/>
    <mergeCell ref="K64:K65"/>
    <mergeCell ref="L64:L65"/>
    <mergeCell ref="M64:M65"/>
    <mergeCell ref="G62:G63"/>
    <mergeCell ref="H62:H63"/>
    <mergeCell ref="F62:F63"/>
    <mergeCell ref="J62:J63"/>
    <mergeCell ref="K62:K63"/>
    <mergeCell ref="B62:B63"/>
    <mergeCell ref="C62:C63"/>
    <mergeCell ref="D50:D51"/>
    <mergeCell ref="D52:D53"/>
    <mergeCell ref="E54:E55"/>
    <mergeCell ref="M50:M51"/>
    <mergeCell ref="D54:D55"/>
    <mergeCell ref="F54:F55"/>
    <mergeCell ref="L58:L59"/>
    <mergeCell ref="M58:M59"/>
    <mergeCell ref="B60:B61"/>
    <mergeCell ref="C60:C61"/>
    <mergeCell ref="D60:D61"/>
    <mergeCell ref="F60:F61"/>
    <mergeCell ref="E60:E61"/>
    <mergeCell ref="H60:H61"/>
    <mergeCell ref="I60:I61"/>
    <mergeCell ref="J60:J61"/>
    <mergeCell ref="K60:K61"/>
    <mergeCell ref="L60:L61"/>
    <mergeCell ref="M60:M61"/>
    <mergeCell ref="E58:E59"/>
    <mergeCell ref="H58:H59"/>
    <mergeCell ref="I58:I59"/>
    <mergeCell ref="J58:J59"/>
    <mergeCell ref="K58:K59"/>
    <mergeCell ref="F50:F51"/>
    <mergeCell ref="G50:G51"/>
    <mergeCell ref="L54:L55"/>
    <mergeCell ref="M54:M55"/>
    <mergeCell ref="L56:L57"/>
    <mergeCell ref="M56:M57"/>
    <mergeCell ref="G54:G55"/>
    <mergeCell ref="H54:H55"/>
    <mergeCell ref="I54:I55"/>
    <mergeCell ref="J54:J55"/>
    <mergeCell ref="K54:K55"/>
    <mergeCell ref="H50:H51"/>
    <mergeCell ref="I50:I51"/>
    <mergeCell ref="J50:J51"/>
    <mergeCell ref="K50:K51"/>
    <mergeCell ref="L50:L51"/>
    <mergeCell ref="B56:B57"/>
    <mergeCell ref="C56:C57"/>
    <mergeCell ref="D56:D57"/>
    <mergeCell ref="F56:F57"/>
    <mergeCell ref="G56:G57"/>
    <mergeCell ref="H56:H57"/>
    <mergeCell ref="I56:I57"/>
    <mergeCell ref="J56:J57"/>
    <mergeCell ref="K56:K57"/>
    <mergeCell ref="E56:E57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C54:C55"/>
    <mergeCell ref="G52:G53"/>
    <mergeCell ref="H52:H53"/>
    <mergeCell ref="I52:I53"/>
    <mergeCell ref="J52:J53"/>
    <mergeCell ref="K52:K53"/>
    <mergeCell ref="L52:L53"/>
    <mergeCell ref="M52:M53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C50:C51"/>
    <mergeCell ref="E50:E51"/>
    <mergeCell ref="J48:J49"/>
    <mergeCell ref="J46:J47"/>
    <mergeCell ref="K46:K47"/>
    <mergeCell ref="L46:L47"/>
    <mergeCell ref="C46:C47"/>
    <mergeCell ref="C48:C49"/>
    <mergeCell ref="B23:M23"/>
    <mergeCell ref="B37:M37"/>
    <mergeCell ref="B105:M105"/>
    <mergeCell ref="B104:M104"/>
    <mergeCell ref="B27:M32"/>
    <mergeCell ref="A42:M42"/>
    <mergeCell ref="B43:M43"/>
    <mergeCell ref="B50:B51"/>
    <mergeCell ref="K48:K49"/>
    <mergeCell ref="B48:B49"/>
    <mergeCell ref="D48:D49"/>
    <mergeCell ref="E48:E49"/>
    <mergeCell ref="F48:F49"/>
    <mergeCell ref="D46:D47"/>
    <mergeCell ref="E46:E47"/>
    <mergeCell ref="F46:F47"/>
    <mergeCell ref="G46:G47"/>
    <mergeCell ref="B54:B55"/>
    <mergeCell ref="B33:M33"/>
    <mergeCell ref="B34:M34"/>
    <mergeCell ref="B17:M17"/>
    <mergeCell ref="B18:M18"/>
    <mergeCell ref="B19:M19"/>
    <mergeCell ref="B20:M20"/>
    <mergeCell ref="B46:B47"/>
    <mergeCell ref="M46:M47"/>
    <mergeCell ref="B52:B53"/>
    <mergeCell ref="C52:C53"/>
    <mergeCell ref="H46:H47"/>
    <mergeCell ref="I46:I47"/>
    <mergeCell ref="E52:E53"/>
    <mergeCell ref="F52:F53"/>
    <mergeCell ref="B21:M21"/>
    <mergeCell ref="B22:M22"/>
    <mergeCell ref="B35:M35"/>
    <mergeCell ref="L48:L49"/>
    <mergeCell ref="M48:M49"/>
    <mergeCell ref="B40:M40"/>
    <mergeCell ref="B41:M41"/>
    <mergeCell ref="G48:G49"/>
    <mergeCell ref="H48:H49"/>
    <mergeCell ref="I48:I49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104:M104" xr:uid="{00000000-0002-0000-0000-000001000000}">
      <formula1>"1 Bulan, 2 Bulan, 3 Bulan, 4 Bulan, 5 Bulan, 6 Bulan, 7 Bulan, 8 Bulan, 9 Bulan, 10 Bulan, 11 Bulan, 12 Bulan"</formula1>
    </dataValidation>
  </dataValidations>
  <pageMargins left="0.70866141732283472" right="0.70866141732283472" top="0.74803149606299213" bottom="0.74803149606299213" header="0.31496062992125984" footer="0.31496062992125984"/>
  <pageSetup paperSize="5" scale="71" orientation="landscape" r:id="rId1"/>
  <rowBreaks count="2" manualBreakCount="2">
    <brk id="44" max="13" man="1"/>
    <brk id="77" max="1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2"/>
  <sheetViews>
    <sheetView view="pageBreakPreview" topLeftCell="A71" zoomScale="115" zoomScaleNormal="100" zoomScaleSheetLayoutView="115" workbookViewId="0">
      <selection activeCell="M82" sqref="M82:N82"/>
    </sheetView>
  </sheetViews>
  <sheetFormatPr defaultRowHeight="15" x14ac:dyDescent="0.25"/>
  <cols>
    <col min="1" max="1" width="24.42578125" style="43" customWidth="1"/>
    <col min="2" max="2" width="13.7109375" style="43" customWidth="1"/>
    <col min="3" max="3" width="9.140625" style="43" customWidth="1"/>
    <col min="4" max="10" width="9.140625" style="43"/>
    <col min="11" max="11" width="9.140625" style="43" customWidth="1"/>
    <col min="12" max="12" width="16.42578125" style="43" customWidth="1"/>
    <col min="13" max="13" width="14.28515625" style="43" bestFit="1" customWidth="1"/>
    <col min="14" max="14" width="6.28515625" style="43" customWidth="1"/>
    <col min="15" max="16384" width="9.140625" style="43"/>
  </cols>
  <sheetData>
    <row r="1" spans="1:14" x14ac:dyDescent="0.25">
      <c r="A1" s="42" t="s">
        <v>0</v>
      </c>
      <c r="B1" s="97" t="str">
        <f>'FORMAT KAK'!B3:M3</f>
        <v>Kecamatan Pandanarum</v>
      </c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4" x14ac:dyDescent="0.25">
      <c r="A2" s="42" t="s">
        <v>1</v>
      </c>
      <c r="B2" s="97" t="str">
        <f>'FORMAT KAK'!B4:M4</f>
        <v>Kecamatan Pandanarum</v>
      </c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4" x14ac:dyDescent="0.25">
      <c r="A3" s="158" t="s">
        <v>68</v>
      </c>
      <c r="B3" s="159" t="s">
        <v>8</v>
      </c>
      <c r="C3" s="159"/>
      <c r="D3" s="159"/>
      <c r="E3" s="159"/>
      <c r="F3" s="159"/>
      <c r="G3" s="159" t="s">
        <v>10</v>
      </c>
      <c r="H3" s="159"/>
      <c r="I3" s="159"/>
      <c r="J3" s="159"/>
      <c r="K3" s="159" t="s">
        <v>9</v>
      </c>
      <c r="L3" s="159"/>
    </row>
    <row r="4" spans="1:14" x14ac:dyDescent="0.25">
      <c r="A4" s="158"/>
      <c r="B4" s="160" t="str">
        <f>'FORMAT KAK'!B6:F6</f>
        <v>Nilai IKM Kecamatan</v>
      </c>
      <c r="C4" s="161"/>
      <c r="D4" s="161"/>
      <c r="E4" s="161"/>
      <c r="F4" s="162"/>
      <c r="G4" s="159" t="str">
        <f>'FORMAT KAK'!G6:J6</f>
        <v>85,50</v>
      </c>
      <c r="H4" s="159"/>
      <c r="I4" s="159"/>
      <c r="J4" s="159"/>
      <c r="K4" s="159" t="str">
        <f>'FORMAT KAK'!K6:M6</f>
        <v>angka</v>
      </c>
      <c r="L4" s="159"/>
    </row>
    <row r="5" spans="1:14" x14ac:dyDescent="0.25">
      <c r="A5" s="42" t="s">
        <v>2</v>
      </c>
      <c r="B5" s="164" t="str">
        <f>'FORMAT KAK'!B7:M7</f>
        <v>Program Penunjang Urusan Pemerintahan Daerah</v>
      </c>
      <c r="C5" s="164"/>
      <c r="D5" s="164"/>
      <c r="E5" s="164"/>
      <c r="F5" s="164"/>
      <c r="G5" s="164"/>
      <c r="H5" s="164"/>
      <c r="I5" s="164"/>
      <c r="J5" s="164"/>
      <c r="K5" s="164"/>
      <c r="L5" s="164"/>
    </row>
    <row r="6" spans="1:14" x14ac:dyDescent="0.25">
      <c r="A6" s="142" t="s">
        <v>3</v>
      </c>
      <c r="B6" s="159" t="s">
        <v>8</v>
      </c>
      <c r="C6" s="159"/>
      <c r="D6" s="159"/>
      <c r="E6" s="159"/>
      <c r="F6" s="159"/>
      <c r="G6" s="159" t="s">
        <v>10</v>
      </c>
      <c r="H6" s="159"/>
      <c r="I6" s="159"/>
      <c r="J6" s="159"/>
      <c r="K6" s="159" t="s">
        <v>9</v>
      </c>
      <c r="L6" s="159"/>
    </row>
    <row r="7" spans="1:14" s="44" customFormat="1" ht="34.5" customHeight="1" x14ac:dyDescent="0.25">
      <c r="A7" s="142"/>
      <c r="B7" s="155" t="str">
        <f>'FORMAT KAK'!B9:F9</f>
        <v>Persentase Penunjang Urusan Pemerintahan Daerah Kabupaten / Kota yang terlaksana</v>
      </c>
      <c r="C7" s="155"/>
      <c r="D7" s="155"/>
      <c r="E7" s="155"/>
      <c r="F7" s="155"/>
      <c r="G7" s="142">
        <f>'FORMAT KAK'!G9:J9</f>
        <v>100</v>
      </c>
      <c r="H7" s="142"/>
      <c r="I7" s="142"/>
      <c r="J7" s="142"/>
      <c r="K7" s="142" t="str">
        <f>'FORMAT KAK'!K9:M9</f>
        <v>%</v>
      </c>
      <c r="L7" s="142"/>
    </row>
    <row r="8" spans="1:14" x14ac:dyDescent="0.25">
      <c r="A8" s="42" t="s">
        <v>4</v>
      </c>
      <c r="B8" s="97" t="str">
        <f>'FORMAT KAK'!B10:M10</f>
        <v>Penyediaan Jasa Penunjang Urusan Pemerintahan Daerah</v>
      </c>
      <c r="C8" s="97"/>
      <c r="D8" s="97"/>
      <c r="E8" s="97"/>
      <c r="F8" s="97"/>
      <c r="G8" s="97"/>
      <c r="H8" s="97"/>
      <c r="I8" s="97"/>
      <c r="J8" s="97"/>
      <c r="K8" s="97"/>
      <c r="L8" s="97"/>
    </row>
    <row r="9" spans="1:14" x14ac:dyDescent="0.25">
      <c r="A9" s="142" t="s">
        <v>5</v>
      </c>
      <c r="B9" s="159" t="s">
        <v>8</v>
      </c>
      <c r="C9" s="159"/>
      <c r="D9" s="159"/>
      <c r="E9" s="159"/>
      <c r="F9" s="159"/>
      <c r="G9" s="159" t="s">
        <v>10</v>
      </c>
      <c r="H9" s="159"/>
      <c r="I9" s="159"/>
      <c r="J9" s="159"/>
      <c r="K9" s="159" t="s">
        <v>9</v>
      </c>
      <c r="L9" s="159"/>
    </row>
    <row r="10" spans="1:14" s="44" customFormat="1" ht="33.75" customHeight="1" x14ac:dyDescent="0.25">
      <c r="A10" s="142"/>
      <c r="B10" s="165" t="str">
        <f>'FORMAT KAK'!B12:F12</f>
        <v xml:space="preserve">Persentase Penyediaan Jasa Penunjang Urusan Pemerintahan </v>
      </c>
      <c r="C10" s="166"/>
      <c r="D10" s="166"/>
      <c r="E10" s="166"/>
      <c r="F10" s="167"/>
      <c r="G10" s="142">
        <f>'FORMAT KAK'!G12:J12</f>
        <v>100</v>
      </c>
      <c r="H10" s="142"/>
      <c r="I10" s="142"/>
      <c r="J10" s="142"/>
      <c r="K10" s="142" t="str">
        <f>'FORMAT KAK'!K12:M12</f>
        <v>%</v>
      </c>
      <c r="L10" s="142"/>
    </row>
    <row r="11" spans="1:14" x14ac:dyDescent="0.25">
      <c r="A11" s="42" t="s">
        <v>6</v>
      </c>
      <c r="B11" s="97" t="str">
        <f>'FORMAT KAK'!B13:M13</f>
        <v>Penyediaan Jasa Komunikasi Sumber Daya Air dan Listrik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</row>
    <row r="12" spans="1:14" x14ac:dyDescent="0.25">
      <c r="A12" s="142" t="s">
        <v>7</v>
      </c>
      <c r="B12" s="159" t="s">
        <v>8</v>
      </c>
      <c r="C12" s="159"/>
      <c r="D12" s="159"/>
      <c r="E12" s="159"/>
      <c r="F12" s="159"/>
      <c r="G12" s="159" t="s">
        <v>10</v>
      </c>
      <c r="H12" s="159"/>
      <c r="I12" s="159"/>
      <c r="J12" s="159"/>
      <c r="K12" s="159" t="s">
        <v>9</v>
      </c>
      <c r="L12" s="159"/>
    </row>
    <row r="13" spans="1:14" s="44" customFormat="1" ht="30.75" customHeight="1" x14ac:dyDescent="0.25">
      <c r="A13" s="142"/>
      <c r="B13" s="165" t="str">
        <f>'FORMAT KAK'!B15:F15</f>
        <v>Jumlah  Laporan  Penyediaan  Jasa  Komunikasi, Sumber Daya Air dan Listrik yang Disediakan</v>
      </c>
      <c r="C13" s="166"/>
      <c r="D13" s="166"/>
      <c r="E13" s="166"/>
      <c r="F13" s="167"/>
      <c r="G13" s="142">
        <f>'FORMAT KAK'!G15:J15</f>
        <v>12</v>
      </c>
      <c r="H13" s="142"/>
      <c r="I13" s="142"/>
      <c r="J13" s="142"/>
      <c r="K13" s="142" t="str">
        <f>'FORMAT KAK'!K15:M15</f>
        <v>Laporan</v>
      </c>
      <c r="L13" s="142"/>
    </row>
    <row r="14" spans="1:14" x14ac:dyDescent="0.25">
      <c r="A14" s="2" t="s">
        <v>33</v>
      </c>
      <c r="B14" s="163">
        <f>M123</f>
        <v>12000000</v>
      </c>
      <c r="C14" s="163"/>
      <c r="D14" s="163"/>
      <c r="E14" s="163"/>
      <c r="F14" s="163"/>
      <c r="G14" s="163"/>
      <c r="H14" s="163"/>
      <c r="I14" s="163"/>
      <c r="J14" s="163"/>
      <c r="K14" s="163"/>
      <c r="L14" s="163"/>
    </row>
    <row r="16" spans="1:14" ht="15" customHeight="1" x14ac:dyDescent="0.25">
      <c r="A16" s="168" t="s">
        <v>34</v>
      </c>
      <c r="B16" s="168"/>
      <c r="C16" s="168"/>
      <c r="D16" s="168"/>
      <c r="E16" s="168"/>
      <c r="F16" s="168" t="s">
        <v>35</v>
      </c>
      <c r="G16" s="168"/>
      <c r="H16" s="168" t="s">
        <v>38</v>
      </c>
      <c r="I16" s="168"/>
      <c r="J16" s="171" t="s">
        <v>39</v>
      </c>
      <c r="K16" s="171"/>
      <c r="L16" s="168" t="s">
        <v>37</v>
      </c>
      <c r="M16" s="168" t="s">
        <v>36</v>
      </c>
      <c r="N16" s="168"/>
    </row>
    <row r="17" spans="1:14" x14ac:dyDescent="0.25">
      <c r="A17" s="168"/>
      <c r="B17" s="168"/>
      <c r="C17" s="168"/>
      <c r="D17" s="168"/>
      <c r="E17" s="168"/>
      <c r="F17" s="168"/>
      <c r="G17" s="168"/>
      <c r="H17" s="168"/>
      <c r="I17" s="168"/>
      <c r="J17" s="171"/>
      <c r="K17" s="171"/>
      <c r="L17" s="168"/>
      <c r="M17" s="168"/>
      <c r="N17" s="168"/>
    </row>
    <row r="18" spans="1:14" x14ac:dyDescent="0.25">
      <c r="A18" s="168"/>
      <c r="B18" s="168"/>
      <c r="C18" s="168"/>
      <c r="D18" s="168"/>
      <c r="E18" s="168"/>
      <c r="F18" s="168"/>
      <c r="G18" s="168"/>
      <c r="H18" s="168"/>
      <c r="I18" s="168"/>
      <c r="J18" s="171"/>
      <c r="K18" s="171"/>
      <c r="L18" s="168"/>
      <c r="M18" s="168"/>
      <c r="N18" s="168"/>
    </row>
    <row r="19" spans="1:14" s="44" customFormat="1" ht="14.25" customHeight="1" x14ac:dyDescent="0.25">
      <c r="A19" s="134" t="str">
        <f>'FORMAT KAK'!A46&amp; " "  &amp;  'FORMAT KAK'!A47</f>
        <v>Tahap I - Belanja Listrik dan Air</v>
      </c>
      <c r="B19" s="135"/>
      <c r="C19" s="135"/>
      <c r="D19" s="135"/>
      <c r="E19" s="136"/>
      <c r="F19" s="169"/>
      <c r="G19" s="170"/>
      <c r="H19" s="151"/>
      <c r="I19" s="152"/>
      <c r="J19" s="151"/>
      <c r="K19" s="152"/>
      <c r="L19" s="45"/>
      <c r="M19" s="143">
        <f>M21</f>
        <v>1000000</v>
      </c>
      <c r="N19" s="144"/>
    </row>
    <row r="20" spans="1:14" s="44" customFormat="1" ht="14.25" customHeight="1" x14ac:dyDescent="0.25">
      <c r="A20" s="25"/>
      <c r="B20" s="138" t="s">
        <v>164</v>
      </c>
      <c r="C20" s="138"/>
      <c r="D20" s="138"/>
      <c r="E20" s="138"/>
      <c r="F20" s="142"/>
      <c r="G20" s="142"/>
      <c r="H20" s="142"/>
      <c r="I20" s="142"/>
      <c r="J20" s="142"/>
      <c r="K20" s="142"/>
      <c r="L20" s="45"/>
      <c r="M20" s="149">
        <f>M21</f>
        <v>1000000</v>
      </c>
      <c r="N20" s="149"/>
    </row>
    <row r="21" spans="1:14" s="44" customFormat="1" ht="14.25" customHeight="1" x14ac:dyDescent="0.25">
      <c r="A21" s="25"/>
      <c r="B21" s="139" t="s">
        <v>155</v>
      </c>
      <c r="C21" s="132"/>
      <c r="D21" s="132"/>
      <c r="E21" s="133"/>
      <c r="F21" s="45">
        <v>12</v>
      </c>
      <c r="G21" s="83" t="s">
        <v>156</v>
      </c>
      <c r="H21" s="145" t="s">
        <v>65</v>
      </c>
      <c r="I21" s="142"/>
      <c r="J21" s="45">
        <v>1</v>
      </c>
      <c r="K21" s="83" t="s">
        <v>156</v>
      </c>
      <c r="L21" s="71">
        <v>1000000</v>
      </c>
      <c r="M21" s="140">
        <f>J21*L21</f>
        <v>1000000</v>
      </c>
      <c r="N21" s="141"/>
    </row>
    <row r="22" spans="1:14" s="44" customFormat="1" ht="14.25" customHeight="1" x14ac:dyDescent="0.25">
      <c r="A22" s="25"/>
      <c r="B22" s="131"/>
      <c r="C22" s="132"/>
      <c r="D22" s="132"/>
      <c r="E22" s="133"/>
      <c r="F22" s="45"/>
      <c r="G22" s="69"/>
      <c r="H22" s="142"/>
      <c r="I22" s="142"/>
      <c r="J22" s="45"/>
      <c r="K22" s="69"/>
      <c r="L22" s="71"/>
      <c r="M22" s="140"/>
      <c r="N22" s="141"/>
    </row>
    <row r="23" spans="1:14" s="44" customFormat="1" ht="14.25" customHeight="1" x14ac:dyDescent="0.25">
      <c r="A23" s="25"/>
      <c r="B23" s="131"/>
      <c r="C23" s="132"/>
      <c r="D23" s="132"/>
      <c r="E23" s="133"/>
      <c r="F23" s="45"/>
      <c r="G23" s="69"/>
      <c r="H23" s="142"/>
      <c r="I23" s="142"/>
      <c r="J23" s="45"/>
      <c r="K23" s="69"/>
      <c r="L23" s="71"/>
      <c r="M23" s="140"/>
      <c r="N23" s="141"/>
    </row>
    <row r="24" spans="1:14" s="44" customFormat="1" ht="14.25" customHeight="1" x14ac:dyDescent="0.25">
      <c r="A24" s="24"/>
      <c r="B24" s="66"/>
      <c r="C24" s="67"/>
      <c r="D24" s="67"/>
      <c r="E24" s="68"/>
      <c r="F24" s="60"/>
      <c r="G24" s="61"/>
      <c r="H24" s="45"/>
      <c r="I24" s="53"/>
      <c r="J24" s="60"/>
      <c r="K24" s="61"/>
      <c r="L24" s="70"/>
      <c r="M24" s="47"/>
      <c r="N24" s="54"/>
    </row>
    <row r="25" spans="1:14" s="44" customFormat="1" ht="14.25" customHeight="1" x14ac:dyDescent="0.25">
      <c r="A25" s="134" t="str">
        <f>'FORMAT KAK'!A50&amp;'FORMAT KAK'!A51</f>
        <v>Tahap II- Belanja Listrik dan Air</v>
      </c>
      <c r="B25" s="175"/>
      <c r="C25" s="175"/>
      <c r="D25" s="175"/>
      <c r="E25" s="176"/>
      <c r="F25" s="142"/>
      <c r="G25" s="142"/>
      <c r="H25" s="142"/>
      <c r="I25" s="142"/>
      <c r="J25" s="150"/>
      <c r="K25" s="150"/>
      <c r="L25" s="47"/>
      <c r="M25" s="143">
        <f>M27</f>
        <v>1000000</v>
      </c>
      <c r="N25" s="144"/>
    </row>
    <row r="26" spans="1:14" s="44" customFormat="1" ht="14.25" customHeight="1" x14ac:dyDescent="0.25">
      <c r="A26" s="25"/>
      <c r="B26" s="138" t="s">
        <v>164</v>
      </c>
      <c r="C26" s="138"/>
      <c r="D26" s="138"/>
      <c r="E26" s="138"/>
      <c r="F26" s="142"/>
      <c r="G26" s="142"/>
      <c r="H26" s="142"/>
      <c r="I26" s="142"/>
      <c r="J26" s="142"/>
      <c r="K26" s="142"/>
      <c r="L26" s="45"/>
      <c r="M26" s="149">
        <f>M27</f>
        <v>1000000</v>
      </c>
      <c r="N26" s="149"/>
    </row>
    <row r="27" spans="1:14" s="44" customFormat="1" ht="14.25" customHeight="1" x14ac:dyDescent="0.25">
      <c r="A27" s="25"/>
      <c r="B27" s="139" t="s">
        <v>155</v>
      </c>
      <c r="C27" s="132"/>
      <c r="D27" s="132"/>
      <c r="E27" s="133"/>
      <c r="F27" s="45">
        <v>12</v>
      </c>
      <c r="G27" s="83" t="s">
        <v>156</v>
      </c>
      <c r="H27" s="145" t="s">
        <v>65</v>
      </c>
      <c r="I27" s="142"/>
      <c r="J27" s="45">
        <v>1</v>
      </c>
      <c r="K27" s="83" t="s">
        <v>156</v>
      </c>
      <c r="L27" s="71">
        <v>1000000</v>
      </c>
      <c r="M27" s="140">
        <f>J27*L27</f>
        <v>1000000</v>
      </c>
      <c r="N27" s="141"/>
    </row>
    <row r="28" spans="1:14" s="44" customFormat="1" ht="14.25" customHeight="1" x14ac:dyDescent="0.25">
      <c r="A28" s="25"/>
      <c r="B28" s="131"/>
      <c r="C28" s="132"/>
      <c r="D28" s="132"/>
      <c r="E28" s="133"/>
      <c r="F28" s="45"/>
      <c r="G28" s="69"/>
      <c r="H28" s="142"/>
      <c r="I28" s="142"/>
      <c r="J28" s="45"/>
      <c r="K28" s="69"/>
      <c r="L28" s="71"/>
      <c r="M28" s="140"/>
      <c r="N28" s="141"/>
    </row>
    <row r="29" spans="1:14" s="44" customFormat="1" ht="14.25" customHeight="1" x14ac:dyDescent="0.25">
      <c r="A29" s="35"/>
      <c r="B29" s="131"/>
      <c r="C29" s="132"/>
      <c r="D29" s="132"/>
      <c r="E29" s="133"/>
      <c r="F29" s="45"/>
      <c r="G29" s="69"/>
      <c r="H29" s="142"/>
      <c r="I29" s="142"/>
      <c r="J29" s="45"/>
      <c r="K29" s="69"/>
      <c r="L29" s="71"/>
      <c r="M29" s="140"/>
      <c r="N29" s="141"/>
    </row>
    <row r="30" spans="1:14" s="44" customFormat="1" ht="14.25" customHeight="1" x14ac:dyDescent="0.25">
      <c r="A30" s="48"/>
      <c r="B30" s="146"/>
      <c r="C30" s="147"/>
      <c r="D30" s="147"/>
      <c r="E30" s="148"/>
      <c r="F30" s="151"/>
      <c r="G30" s="152"/>
      <c r="H30" s="151"/>
      <c r="I30" s="152"/>
      <c r="J30" s="153"/>
      <c r="K30" s="156"/>
      <c r="L30" s="46"/>
      <c r="M30" s="153"/>
      <c r="N30" s="154"/>
    </row>
    <row r="31" spans="1:14" s="44" customFormat="1" ht="14.25" customHeight="1" x14ac:dyDescent="0.25">
      <c r="A31" s="134" t="str">
        <f>'FORMAT KAK'!A54&amp;'FORMAT KAK'!A55</f>
        <v>Tahap III- Belanja Listrik dan Air</v>
      </c>
      <c r="B31" s="135"/>
      <c r="C31" s="135"/>
      <c r="D31" s="135"/>
      <c r="E31" s="136"/>
      <c r="F31" s="142"/>
      <c r="G31" s="142"/>
      <c r="H31" s="142"/>
      <c r="I31" s="142"/>
      <c r="J31" s="150"/>
      <c r="K31" s="150"/>
      <c r="L31" s="47"/>
      <c r="M31" s="143">
        <f>M33</f>
        <v>1000000</v>
      </c>
      <c r="N31" s="144"/>
    </row>
    <row r="32" spans="1:14" s="44" customFormat="1" ht="14.25" customHeight="1" x14ac:dyDescent="0.25">
      <c r="A32" s="25"/>
      <c r="B32" s="138" t="s">
        <v>164</v>
      </c>
      <c r="C32" s="138"/>
      <c r="D32" s="138"/>
      <c r="E32" s="138"/>
      <c r="F32" s="142"/>
      <c r="G32" s="142"/>
      <c r="H32" s="142"/>
      <c r="I32" s="142"/>
      <c r="J32" s="142"/>
      <c r="K32" s="142"/>
      <c r="L32" s="45"/>
      <c r="M32" s="149">
        <f>M33</f>
        <v>1000000</v>
      </c>
      <c r="N32" s="149"/>
    </row>
    <row r="33" spans="1:14" s="44" customFormat="1" ht="14.25" customHeight="1" x14ac:dyDescent="0.25">
      <c r="A33" s="25"/>
      <c r="B33" s="139" t="s">
        <v>155</v>
      </c>
      <c r="C33" s="132"/>
      <c r="D33" s="132"/>
      <c r="E33" s="133"/>
      <c r="F33" s="45">
        <v>12</v>
      </c>
      <c r="G33" s="83" t="s">
        <v>156</v>
      </c>
      <c r="H33" s="145" t="s">
        <v>65</v>
      </c>
      <c r="I33" s="142"/>
      <c r="J33" s="45">
        <v>1</v>
      </c>
      <c r="K33" s="83" t="s">
        <v>156</v>
      </c>
      <c r="L33" s="71">
        <v>1000000</v>
      </c>
      <c r="M33" s="140">
        <f>J33*L33</f>
        <v>1000000</v>
      </c>
      <c r="N33" s="141"/>
    </row>
    <row r="34" spans="1:14" s="44" customFormat="1" ht="14.25" customHeight="1" x14ac:dyDescent="0.25">
      <c r="A34" s="25"/>
      <c r="B34" s="131"/>
      <c r="C34" s="132"/>
      <c r="D34" s="132"/>
      <c r="E34" s="133"/>
      <c r="F34" s="45"/>
      <c r="G34" s="69"/>
      <c r="H34" s="142"/>
      <c r="I34" s="142"/>
      <c r="J34" s="45"/>
      <c r="K34" s="69"/>
      <c r="L34" s="71"/>
      <c r="M34" s="140"/>
      <c r="N34" s="141"/>
    </row>
    <row r="35" spans="1:14" s="44" customFormat="1" ht="14.25" customHeight="1" x14ac:dyDescent="0.25">
      <c r="A35" s="35"/>
      <c r="B35" s="131"/>
      <c r="C35" s="132"/>
      <c r="D35" s="132"/>
      <c r="E35" s="133"/>
      <c r="F35" s="45"/>
      <c r="G35" s="69"/>
      <c r="H35" s="142"/>
      <c r="I35" s="142"/>
      <c r="J35" s="45"/>
      <c r="K35" s="69"/>
      <c r="L35" s="71"/>
      <c r="M35" s="140"/>
      <c r="N35" s="141"/>
    </row>
    <row r="36" spans="1:14" s="44" customFormat="1" ht="14.25" customHeight="1" x14ac:dyDescent="0.25">
      <c r="A36" s="26"/>
      <c r="B36" s="155"/>
      <c r="C36" s="155"/>
      <c r="D36" s="155"/>
      <c r="E36" s="155"/>
      <c r="F36" s="142"/>
      <c r="G36" s="142"/>
      <c r="H36" s="142"/>
      <c r="I36" s="142"/>
      <c r="J36" s="150"/>
      <c r="K36" s="150"/>
      <c r="L36" s="47"/>
      <c r="M36" s="150"/>
      <c r="N36" s="150"/>
    </row>
    <row r="37" spans="1:14" s="44" customFormat="1" ht="14.25" customHeight="1" x14ac:dyDescent="0.25">
      <c r="A37" s="134" t="str">
        <f>'FORMAT KAK'!A58&amp;'FORMAT KAK'!A59</f>
        <v>Tahap IV- Belanja Listrik dan Air</v>
      </c>
      <c r="B37" s="135"/>
      <c r="C37" s="135"/>
      <c r="D37" s="135"/>
      <c r="E37" s="136"/>
      <c r="F37" s="151"/>
      <c r="G37" s="152"/>
      <c r="H37" s="151"/>
      <c r="I37" s="152"/>
      <c r="J37" s="153"/>
      <c r="K37" s="154"/>
      <c r="L37" s="47"/>
      <c r="M37" s="143">
        <f>M39</f>
        <v>1000000</v>
      </c>
      <c r="N37" s="144"/>
    </row>
    <row r="38" spans="1:14" s="44" customFormat="1" ht="14.25" customHeight="1" x14ac:dyDescent="0.25">
      <c r="A38" s="25"/>
      <c r="B38" s="138" t="s">
        <v>164</v>
      </c>
      <c r="C38" s="138"/>
      <c r="D38" s="138"/>
      <c r="E38" s="138"/>
      <c r="F38" s="142"/>
      <c r="G38" s="142"/>
      <c r="H38" s="142"/>
      <c r="I38" s="142"/>
      <c r="J38" s="142"/>
      <c r="K38" s="142"/>
      <c r="L38" s="45"/>
      <c r="M38" s="149">
        <f>M39</f>
        <v>1000000</v>
      </c>
      <c r="N38" s="149"/>
    </row>
    <row r="39" spans="1:14" s="44" customFormat="1" ht="14.25" customHeight="1" x14ac:dyDescent="0.25">
      <c r="A39" s="25"/>
      <c r="B39" s="139" t="s">
        <v>155</v>
      </c>
      <c r="C39" s="132"/>
      <c r="D39" s="132"/>
      <c r="E39" s="133"/>
      <c r="F39" s="45">
        <v>12</v>
      </c>
      <c r="G39" s="83" t="s">
        <v>156</v>
      </c>
      <c r="H39" s="145" t="s">
        <v>65</v>
      </c>
      <c r="I39" s="142"/>
      <c r="J39" s="45">
        <v>1</v>
      </c>
      <c r="K39" s="83" t="s">
        <v>156</v>
      </c>
      <c r="L39" s="71">
        <v>1000000</v>
      </c>
      <c r="M39" s="140">
        <f>J39*L39</f>
        <v>1000000</v>
      </c>
      <c r="N39" s="141"/>
    </row>
    <row r="40" spans="1:14" s="44" customFormat="1" ht="14.25" customHeight="1" x14ac:dyDescent="0.25">
      <c r="A40" s="25"/>
      <c r="B40" s="131"/>
      <c r="C40" s="132"/>
      <c r="D40" s="132"/>
      <c r="E40" s="133"/>
      <c r="F40" s="45"/>
      <c r="G40" s="69"/>
      <c r="H40" s="142"/>
      <c r="I40" s="142"/>
      <c r="J40" s="45"/>
      <c r="K40" s="69"/>
      <c r="L40" s="71"/>
      <c r="M40" s="140"/>
      <c r="N40" s="141"/>
    </row>
    <row r="41" spans="1:14" s="44" customFormat="1" ht="14.25" customHeight="1" x14ac:dyDescent="0.25">
      <c r="A41" s="24"/>
      <c r="B41" s="131"/>
      <c r="C41" s="132"/>
      <c r="D41" s="132"/>
      <c r="E41" s="133"/>
      <c r="F41" s="45"/>
      <c r="G41" s="69"/>
      <c r="H41" s="142"/>
      <c r="I41" s="142"/>
      <c r="J41" s="45"/>
      <c r="K41" s="69"/>
      <c r="L41" s="71"/>
      <c r="M41" s="140"/>
      <c r="N41" s="141"/>
    </row>
    <row r="42" spans="1:14" s="44" customFormat="1" ht="14.25" customHeight="1" x14ac:dyDescent="0.25">
      <c r="A42" s="24"/>
      <c r="B42" s="177"/>
      <c r="C42" s="178"/>
      <c r="D42" s="178"/>
      <c r="E42" s="179"/>
      <c r="F42" s="65"/>
      <c r="G42" s="65"/>
      <c r="H42" s="151"/>
      <c r="I42" s="152"/>
      <c r="J42" s="65"/>
      <c r="K42" s="65"/>
      <c r="L42" s="65"/>
      <c r="M42" s="180"/>
      <c r="N42" s="181"/>
    </row>
    <row r="43" spans="1:14" s="44" customFormat="1" ht="14.25" customHeight="1" x14ac:dyDescent="0.25">
      <c r="A43" s="134" t="str">
        <f>+'FORMAT KAK'!A62&amp;'FORMAT KAK'!A63</f>
        <v>Tahap V- Belanja Listrik dan Air</v>
      </c>
      <c r="B43" s="135"/>
      <c r="C43" s="135"/>
      <c r="D43" s="135"/>
      <c r="E43" s="135"/>
      <c r="F43" s="135"/>
      <c r="G43" s="135"/>
      <c r="H43" s="135"/>
      <c r="I43" s="136"/>
      <c r="J43" s="150"/>
      <c r="K43" s="150"/>
      <c r="L43" s="47"/>
      <c r="M43" s="143">
        <f>M45</f>
        <v>1000000</v>
      </c>
      <c r="N43" s="144"/>
    </row>
    <row r="44" spans="1:14" s="44" customFormat="1" ht="14.25" customHeight="1" x14ac:dyDescent="0.25">
      <c r="A44" s="25"/>
      <c r="B44" s="138" t="s">
        <v>164</v>
      </c>
      <c r="C44" s="138"/>
      <c r="D44" s="138"/>
      <c r="E44" s="138"/>
      <c r="F44" s="142"/>
      <c r="G44" s="142"/>
      <c r="H44" s="142"/>
      <c r="I44" s="142"/>
      <c r="J44" s="142"/>
      <c r="K44" s="142"/>
      <c r="L44" s="45"/>
      <c r="M44" s="149">
        <f>M45</f>
        <v>1000000</v>
      </c>
      <c r="N44" s="149"/>
    </row>
    <row r="45" spans="1:14" s="44" customFormat="1" ht="14.25" customHeight="1" x14ac:dyDescent="0.25">
      <c r="A45" s="25"/>
      <c r="B45" s="139" t="s">
        <v>155</v>
      </c>
      <c r="C45" s="132"/>
      <c r="D45" s="132"/>
      <c r="E45" s="133"/>
      <c r="F45" s="45">
        <v>12</v>
      </c>
      <c r="G45" s="83" t="s">
        <v>156</v>
      </c>
      <c r="H45" s="145" t="s">
        <v>65</v>
      </c>
      <c r="I45" s="142"/>
      <c r="J45" s="45">
        <v>1</v>
      </c>
      <c r="K45" s="83" t="s">
        <v>156</v>
      </c>
      <c r="L45" s="71">
        <v>1000000</v>
      </c>
      <c r="M45" s="140">
        <f>J45*L45</f>
        <v>1000000</v>
      </c>
      <c r="N45" s="141"/>
    </row>
    <row r="46" spans="1:14" s="44" customFormat="1" ht="14.25" customHeight="1" x14ac:dyDescent="0.25">
      <c r="A46" s="25"/>
      <c r="B46" s="131"/>
      <c r="C46" s="132"/>
      <c r="D46" s="132"/>
      <c r="E46" s="133"/>
      <c r="F46" s="45"/>
      <c r="G46" s="69"/>
      <c r="H46" s="142"/>
      <c r="I46" s="142"/>
      <c r="J46" s="45"/>
      <c r="K46" s="69"/>
      <c r="L46" s="71"/>
      <c r="M46" s="140"/>
      <c r="N46" s="141"/>
    </row>
    <row r="47" spans="1:14" s="44" customFormat="1" ht="14.25" customHeight="1" x14ac:dyDescent="0.25">
      <c r="A47" s="26"/>
      <c r="B47" s="50"/>
      <c r="C47" s="51"/>
      <c r="D47" s="51"/>
      <c r="E47" s="52"/>
      <c r="F47" s="45"/>
      <c r="G47" s="53"/>
      <c r="H47" s="45"/>
      <c r="I47" s="53"/>
      <c r="J47" s="47"/>
      <c r="K47" s="54"/>
      <c r="L47" s="47"/>
      <c r="M47" s="47"/>
      <c r="N47" s="54"/>
    </row>
    <row r="48" spans="1:14" s="44" customFormat="1" ht="14.25" customHeight="1" x14ac:dyDescent="0.25">
      <c r="A48" s="134" t="str">
        <f>+'FORMAT KAK'!A66&amp;'FORMAT KAK'!A67</f>
        <v>Tahap VI- Belanja Listrik dan Air</v>
      </c>
      <c r="B48" s="135"/>
      <c r="C48" s="135"/>
      <c r="D48" s="135"/>
      <c r="E48" s="136"/>
      <c r="F48" s="151"/>
      <c r="G48" s="152"/>
      <c r="H48" s="151"/>
      <c r="I48" s="152"/>
      <c r="J48" s="153"/>
      <c r="K48" s="154"/>
      <c r="L48" s="47"/>
      <c r="M48" s="143">
        <f>M50</f>
        <v>1000000</v>
      </c>
      <c r="N48" s="144"/>
    </row>
    <row r="49" spans="1:14" s="44" customFormat="1" ht="14.25" customHeight="1" x14ac:dyDescent="0.25">
      <c r="A49" s="25"/>
      <c r="B49" s="138" t="s">
        <v>164</v>
      </c>
      <c r="C49" s="138"/>
      <c r="D49" s="138"/>
      <c r="E49" s="138"/>
      <c r="F49" s="142"/>
      <c r="G49" s="142"/>
      <c r="H49" s="142"/>
      <c r="I49" s="142"/>
      <c r="J49" s="142"/>
      <c r="K49" s="142"/>
      <c r="L49" s="45"/>
      <c r="M49" s="149">
        <f>M50</f>
        <v>1000000</v>
      </c>
      <c r="N49" s="149"/>
    </row>
    <row r="50" spans="1:14" s="44" customFormat="1" ht="14.25" customHeight="1" x14ac:dyDescent="0.25">
      <c r="A50" s="25"/>
      <c r="B50" s="139" t="s">
        <v>155</v>
      </c>
      <c r="C50" s="132"/>
      <c r="D50" s="132"/>
      <c r="E50" s="133"/>
      <c r="F50" s="45">
        <v>12</v>
      </c>
      <c r="G50" s="83" t="s">
        <v>156</v>
      </c>
      <c r="H50" s="145" t="s">
        <v>65</v>
      </c>
      <c r="I50" s="142"/>
      <c r="J50" s="45">
        <v>1</v>
      </c>
      <c r="K50" s="83" t="s">
        <v>156</v>
      </c>
      <c r="L50" s="71">
        <v>1000000</v>
      </c>
      <c r="M50" s="140">
        <f>J50*L50</f>
        <v>1000000</v>
      </c>
      <c r="N50" s="141"/>
    </row>
    <row r="51" spans="1:14" s="44" customFormat="1" ht="14.25" customHeight="1" x14ac:dyDescent="0.25">
      <c r="A51" s="25"/>
      <c r="B51" s="131"/>
      <c r="C51" s="132"/>
      <c r="D51" s="132"/>
      <c r="E51" s="133"/>
      <c r="F51" s="45"/>
      <c r="G51" s="69"/>
      <c r="H51" s="142"/>
      <c r="I51" s="142"/>
      <c r="J51" s="45"/>
      <c r="K51" s="69"/>
      <c r="L51" s="71"/>
      <c r="M51" s="140"/>
      <c r="N51" s="141"/>
    </row>
    <row r="52" spans="1:14" s="44" customFormat="1" ht="14.25" customHeight="1" x14ac:dyDescent="0.25">
      <c r="A52" s="35"/>
      <c r="B52" s="131"/>
      <c r="C52" s="132"/>
      <c r="D52" s="132"/>
      <c r="E52" s="133"/>
      <c r="F52" s="45"/>
      <c r="G52" s="69"/>
      <c r="H52" s="142"/>
      <c r="I52" s="142"/>
      <c r="J52" s="45"/>
      <c r="K52" s="69"/>
      <c r="L52" s="71"/>
      <c r="M52" s="140"/>
      <c r="N52" s="141"/>
    </row>
    <row r="53" spans="1:14" s="44" customFormat="1" ht="14.25" customHeight="1" x14ac:dyDescent="0.25">
      <c r="A53" s="24"/>
      <c r="B53" s="157"/>
      <c r="C53" s="157"/>
      <c r="D53" s="157"/>
      <c r="E53" s="157"/>
      <c r="F53" s="142"/>
      <c r="G53" s="142"/>
      <c r="H53" s="142"/>
      <c r="I53" s="142"/>
      <c r="J53" s="150"/>
      <c r="K53" s="150"/>
      <c r="L53" s="47"/>
      <c r="M53" s="150"/>
      <c r="N53" s="150"/>
    </row>
    <row r="54" spans="1:14" s="44" customFormat="1" ht="14.25" customHeight="1" x14ac:dyDescent="0.25">
      <c r="A54" s="134" t="str">
        <f>+'FORMAT KAK'!A70&amp;'FORMAT KAK'!A71</f>
        <v>Tahap VII- Belanja Listrik dan Air</v>
      </c>
      <c r="B54" s="135"/>
      <c r="C54" s="135"/>
      <c r="D54" s="135"/>
      <c r="E54" s="136"/>
      <c r="F54" s="45"/>
      <c r="G54" s="53"/>
      <c r="H54" s="45"/>
      <c r="I54" s="53"/>
      <c r="J54" s="47"/>
      <c r="K54" s="54"/>
      <c r="L54" s="47"/>
      <c r="M54" s="143">
        <f>M56</f>
        <v>1000000</v>
      </c>
      <c r="N54" s="144"/>
    </row>
    <row r="55" spans="1:14" s="44" customFormat="1" ht="14.25" customHeight="1" x14ac:dyDescent="0.25">
      <c r="A55" s="25"/>
      <c r="B55" s="138" t="s">
        <v>164</v>
      </c>
      <c r="C55" s="138"/>
      <c r="D55" s="138"/>
      <c r="E55" s="138"/>
      <c r="F55" s="142"/>
      <c r="G55" s="142"/>
      <c r="H55" s="142"/>
      <c r="I55" s="142"/>
      <c r="J55" s="142"/>
      <c r="K55" s="142"/>
      <c r="L55" s="45"/>
      <c r="M55" s="149">
        <f>M56</f>
        <v>1000000</v>
      </c>
      <c r="N55" s="149"/>
    </row>
    <row r="56" spans="1:14" s="44" customFormat="1" ht="14.25" customHeight="1" x14ac:dyDescent="0.25">
      <c r="A56" s="25"/>
      <c r="B56" s="139" t="s">
        <v>155</v>
      </c>
      <c r="C56" s="132"/>
      <c r="D56" s="132"/>
      <c r="E56" s="133"/>
      <c r="F56" s="45">
        <v>12</v>
      </c>
      <c r="G56" s="83" t="s">
        <v>156</v>
      </c>
      <c r="H56" s="145" t="s">
        <v>65</v>
      </c>
      <c r="I56" s="142"/>
      <c r="J56" s="45">
        <v>1</v>
      </c>
      <c r="K56" s="83" t="s">
        <v>156</v>
      </c>
      <c r="L56" s="71">
        <v>1000000</v>
      </c>
      <c r="M56" s="140">
        <f>J56*L56</f>
        <v>1000000</v>
      </c>
      <c r="N56" s="141"/>
    </row>
    <row r="57" spans="1:14" s="44" customFormat="1" ht="14.25" customHeight="1" x14ac:dyDescent="0.25">
      <c r="A57" s="25"/>
      <c r="B57" s="131"/>
      <c r="C57" s="132"/>
      <c r="D57" s="132"/>
      <c r="E57" s="133"/>
      <c r="F57" s="45"/>
      <c r="G57" s="69"/>
      <c r="H57" s="142"/>
      <c r="I57" s="142"/>
      <c r="J57" s="45"/>
      <c r="K57" s="69"/>
      <c r="L57" s="71"/>
      <c r="M57" s="140"/>
      <c r="N57" s="141"/>
    </row>
    <row r="58" spans="1:14" s="44" customFormat="1" ht="14.25" customHeight="1" x14ac:dyDescent="0.25">
      <c r="A58" s="35"/>
      <c r="B58" s="137"/>
      <c r="C58" s="137"/>
      <c r="D58" s="137"/>
      <c r="E58" s="137"/>
      <c r="F58" s="57"/>
      <c r="G58" s="58"/>
      <c r="H58" s="142"/>
      <c r="I58" s="142"/>
      <c r="J58" s="57"/>
      <c r="K58" s="58"/>
      <c r="L58" s="59"/>
      <c r="M58" s="150"/>
      <c r="N58" s="150"/>
    </row>
    <row r="59" spans="1:14" s="44" customFormat="1" ht="14.25" customHeight="1" x14ac:dyDescent="0.25">
      <c r="A59" s="134" t="str">
        <f>+'FORMAT KAK'!A74&amp;'FORMAT KAK'!A75</f>
        <v>Tahap VIII- Belanja Listrik dan Air</v>
      </c>
      <c r="B59" s="135"/>
      <c r="C59" s="135"/>
      <c r="D59" s="135"/>
      <c r="E59" s="136"/>
      <c r="F59" s="45"/>
      <c r="G59" s="53"/>
      <c r="H59" s="45"/>
      <c r="I59" s="53"/>
      <c r="J59" s="47"/>
      <c r="K59" s="54"/>
      <c r="L59" s="47"/>
      <c r="M59" s="143">
        <f>M61</f>
        <v>1000000</v>
      </c>
      <c r="N59" s="144"/>
    </row>
    <row r="60" spans="1:14" s="44" customFormat="1" ht="14.25" customHeight="1" x14ac:dyDescent="0.25">
      <c r="A60" s="25"/>
      <c r="B60" s="138" t="s">
        <v>164</v>
      </c>
      <c r="C60" s="138"/>
      <c r="D60" s="138"/>
      <c r="E60" s="138"/>
      <c r="F60" s="142"/>
      <c r="G60" s="142"/>
      <c r="H60" s="142"/>
      <c r="I60" s="142"/>
      <c r="J60" s="142"/>
      <c r="K60" s="142"/>
      <c r="L60" s="45"/>
      <c r="M60" s="149">
        <f>M61</f>
        <v>1000000</v>
      </c>
      <c r="N60" s="149"/>
    </row>
    <row r="61" spans="1:14" s="44" customFormat="1" ht="14.25" customHeight="1" x14ac:dyDescent="0.25">
      <c r="A61" s="25"/>
      <c r="B61" s="139" t="s">
        <v>155</v>
      </c>
      <c r="C61" s="132"/>
      <c r="D61" s="132"/>
      <c r="E61" s="133"/>
      <c r="F61" s="45">
        <v>12</v>
      </c>
      <c r="G61" s="83" t="s">
        <v>156</v>
      </c>
      <c r="H61" s="145" t="s">
        <v>65</v>
      </c>
      <c r="I61" s="142"/>
      <c r="J61" s="45">
        <v>1</v>
      </c>
      <c r="K61" s="83" t="s">
        <v>156</v>
      </c>
      <c r="L61" s="71">
        <v>1000000</v>
      </c>
      <c r="M61" s="140">
        <f>J61*L61</f>
        <v>1000000</v>
      </c>
      <c r="N61" s="141"/>
    </row>
    <row r="62" spans="1:14" s="44" customFormat="1" ht="14.25" customHeight="1" x14ac:dyDescent="0.25">
      <c r="A62" s="25"/>
      <c r="B62" s="131"/>
      <c r="C62" s="132"/>
      <c r="D62" s="132"/>
      <c r="E62" s="133"/>
      <c r="F62" s="45"/>
      <c r="G62" s="69"/>
      <c r="H62" s="142"/>
      <c r="I62" s="142"/>
      <c r="J62" s="45"/>
      <c r="K62" s="69"/>
      <c r="L62" s="71"/>
      <c r="M62" s="140"/>
      <c r="N62" s="141"/>
    </row>
    <row r="63" spans="1:14" s="44" customFormat="1" ht="14.25" customHeight="1" x14ac:dyDescent="0.25">
      <c r="A63" s="35"/>
      <c r="B63" s="131"/>
      <c r="C63" s="132"/>
      <c r="D63" s="132"/>
      <c r="E63" s="133"/>
      <c r="F63" s="45"/>
      <c r="G63" s="69"/>
      <c r="H63" s="142"/>
      <c r="I63" s="142"/>
      <c r="J63" s="45"/>
      <c r="K63" s="69"/>
      <c r="L63" s="71"/>
      <c r="M63" s="140"/>
      <c r="N63" s="141"/>
    </row>
    <row r="64" spans="1:14" s="44" customFormat="1" ht="14.25" customHeight="1" x14ac:dyDescent="0.25">
      <c r="A64" s="35"/>
      <c r="B64" s="38"/>
      <c r="C64" s="38"/>
      <c r="D64" s="38"/>
      <c r="E64" s="39"/>
      <c r="F64" s="45"/>
      <c r="G64" s="53"/>
      <c r="H64" s="45"/>
      <c r="I64" s="53"/>
      <c r="J64" s="47"/>
      <c r="K64" s="54"/>
      <c r="L64" s="47"/>
      <c r="M64" s="40"/>
      <c r="N64" s="41"/>
    </row>
    <row r="65" spans="1:14" s="44" customFormat="1" ht="14.25" customHeight="1" x14ac:dyDescent="0.25">
      <c r="A65" s="134" t="str">
        <f>+'FORMAT KAK'!A78&amp;'FORMAT KAK'!A79</f>
        <v>Tahap IX- Belanja Listrik dan Air</v>
      </c>
      <c r="B65" s="135"/>
      <c r="C65" s="135"/>
      <c r="D65" s="135"/>
      <c r="E65" s="136"/>
      <c r="F65" s="45"/>
      <c r="G65" s="53"/>
      <c r="H65" s="45"/>
      <c r="I65" s="53"/>
      <c r="J65" s="47"/>
      <c r="K65" s="54"/>
      <c r="L65" s="47"/>
      <c r="M65" s="143">
        <f>M67</f>
        <v>1000000</v>
      </c>
      <c r="N65" s="144"/>
    </row>
    <row r="66" spans="1:14" s="44" customFormat="1" ht="14.25" customHeight="1" x14ac:dyDescent="0.25">
      <c r="A66" s="25"/>
      <c r="B66" s="138" t="s">
        <v>164</v>
      </c>
      <c r="C66" s="138"/>
      <c r="D66" s="138"/>
      <c r="E66" s="138"/>
      <c r="F66" s="142"/>
      <c r="G66" s="142"/>
      <c r="H66" s="142"/>
      <c r="I66" s="142"/>
      <c r="J66" s="142"/>
      <c r="K66" s="142"/>
      <c r="L66" s="45"/>
      <c r="M66" s="149">
        <f>M67</f>
        <v>1000000</v>
      </c>
      <c r="N66" s="149"/>
    </row>
    <row r="67" spans="1:14" s="44" customFormat="1" ht="14.25" customHeight="1" x14ac:dyDescent="0.25">
      <c r="A67" s="25"/>
      <c r="B67" s="139" t="s">
        <v>155</v>
      </c>
      <c r="C67" s="132"/>
      <c r="D67" s="132"/>
      <c r="E67" s="133"/>
      <c r="F67" s="45">
        <v>12</v>
      </c>
      <c r="G67" s="83" t="s">
        <v>156</v>
      </c>
      <c r="H67" s="145" t="s">
        <v>65</v>
      </c>
      <c r="I67" s="142"/>
      <c r="J67" s="45">
        <v>1</v>
      </c>
      <c r="K67" s="83" t="s">
        <v>156</v>
      </c>
      <c r="L67" s="71">
        <v>1000000</v>
      </c>
      <c r="M67" s="140">
        <f>J67*L67</f>
        <v>1000000</v>
      </c>
      <c r="N67" s="141"/>
    </row>
    <row r="68" spans="1:14" s="44" customFormat="1" ht="14.25" customHeight="1" x14ac:dyDescent="0.25">
      <c r="A68" s="25"/>
      <c r="B68" s="131"/>
      <c r="C68" s="132"/>
      <c r="D68" s="132"/>
      <c r="E68" s="133"/>
      <c r="F68" s="45"/>
      <c r="G68" s="69"/>
      <c r="H68" s="142"/>
      <c r="I68" s="142"/>
      <c r="J68" s="45"/>
      <c r="K68" s="69"/>
      <c r="L68" s="71"/>
      <c r="M68" s="140"/>
      <c r="N68" s="141"/>
    </row>
    <row r="69" spans="1:14" s="44" customFormat="1" ht="14.25" customHeight="1" x14ac:dyDescent="0.25">
      <c r="A69" s="35"/>
      <c r="B69" s="38"/>
      <c r="C69" s="38"/>
      <c r="D69" s="38"/>
      <c r="E69" s="39"/>
      <c r="F69" s="45"/>
      <c r="G69" s="53"/>
      <c r="H69" s="45"/>
      <c r="I69" s="53"/>
      <c r="J69" s="47"/>
      <c r="K69" s="54"/>
      <c r="L69" s="47"/>
      <c r="M69" s="40"/>
      <c r="N69" s="41"/>
    </row>
    <row r="70" spans="1:14" s="44" customFormat="1" ht="14.25" customHeight="1" x14ac:dyDescent="0.25">
      <c r="A70" s="134" t="str">
        <f>+'FORMAT KAK'!A82&amp;'FORMAT KAK'!A83</f>
        <v>Tahap X- Belanja Listrik dan Air</v>
      </c>
      <c r="B70" s="135"/>
      <c r="C70" s="135"/>
      <c r="D70" s="135"/>
      <c r="E70" s="136"/>
      <c r="F70" s="45"/>
      <c r="G70" s="53"/>
      <c r="H70" s="45"/>
      <c r="I70" s="53"/>
      <c r="J70" s="47"/>
      <c r="K70" s="54"/>
      <c r="L70" s="47"/>
      <c r="M70" s="143">
        <f>M72</f>
        <v>1000000</v>
      </c>
      <c r="N70" s="144"/>
    </row>
    <row r="71" spans="1:14" s="44" customFormat="1" ht="14.25" customHeight="1" x14ac:dyDescent="0.25">
      <c r="A71" s="25"/>
      <c r="B71" s="138" t="s">
        <v>164</v>
      </c>
      <c r="C71" s="138"/>
      <c r="D71" s="138"/>
      <c r="E71" s="138"/>
      <c r="F71" s="142"/>
      <c r="G71" s="142"/>
      <c r="H71" s="142"/>
      <c r="I71" s="142"/>
      <c r="J71" s="142"/>
      <c r="K71" s="142"/>
      <c r="L71" s="45"/>
      <c r="M71" s="149">
        <f>M72</f>
        <v>1000000</v>
      </c>
      <c r="N71" s="149"/>
    </row>
    <row r="72" spans="1:14" s="44" customFormat="1" ht="14.25" customHeight="1" x14ac:dyDescent="0.25">
      <c r="A72" s="25"/>
      <c r="B72" s="139" t="s">
        <v>155</v>
      </c>
      <c r="C72" s="132"/>
      <c r="D72" s="132"/>
      <c r="E72" s="133"/>
      <c r="F72" s="45">
        <v>12</v>
      </c>
      <c r="G72" s="83" t="s">
        <v>156</v>
      </c>
      <c r="H72" s="145" t="s">
        <v>65</v>
      </c>
      <c r="I72" s="142"/>
      <c r="J72" s="45">
        <v>1</v>
      </c>
      <c r="K72" s="83" t="s">
        <v>156</v>
      </c>
      <c r="L72" s="71">
        <v>1000000</v>
      </c>
      <c r="M72" s="140">
        <f>J72*L72</f>
        <v>1000000</v>
      </c>
      <c r="N72" s="141"/>
    </row>
    <row r="73" spans="1:14" s="44" customFormat="1" ht="14.25" customHeight="1" x14ac:dyDescent="0.25">
      <c r="A73" s="25"/>
      <c r="B73" s="131"/>
      <c r="C73" s="132"/>
      <c r="D73" s="132"/>
      <c r="E73" s="133"/>
      <c r="F73" s="45"/>
      <c r="G73" s="69"/>
      <c r="H73" s="142"/>
      <c r="I73" s="142"/>
      <c r="J73" s="45"/>
      <c r="K73" s="69"/>
      <c r="L73" s="71"/>
      <c r="M73" s="140"/>
      <c r="N73" s="141"/>
    </row>
    <row r="74" spans="1:14" s="44" customFormat="1" ht="14.25" customHeight="1" x14ac:dyDescent="0.25">
      <c r="A74" s="35"/>
      <c r="B74" s="131"/>
      <c r="C74" s="132"/>
      <c r="D74" s="132"/>
      <c r="E74" s="133"/>
      <c r="F74" s="45"/>
      <c r="G74" s="69"/>
      <c r="H74" s="142"/>
      <c r="I74" s="142"/>
      <c r="J74" s="45"/>
      <c r="K74" s="69"/>
      <c r="L74" s="71"/>
      <c r="M74" s="140"/>
      <c r="N74" s="141"/>
    </row>
    <row r="75" spans="1:14" s="44" customFormat="1" ht="14.25" customHeight="1" x14ac:dyDescent="0.25">
      <c r="A75" s="35"/>
      <c r="B75" s="38"/>
      <c r="C75" s="38"/>
      <c r="D75" s="38"/>
      <c r="E75" s="39"/>
      <c r="F75" s="45"/>
      <c r="G75" s="53"/>
      <c r="H75" s="45"/>
      <c r="I75" s="53"/>
      <c r="J75" s="47"/>
      <c r="K75" s="54"/>
      <c r="L75" s="47"/>
      <c r="M75" s="40"/>
      <c r="N75" s="41"/>
    </row>
    <row r="76" spans="1:14" s="44" customFormat="1" ht="14.25" customHeight="1" x14ac:dyDescent="0.25">
      <c r="A76" s="134" t="str">
        <f>+'FORMAT KAK'!A86&amp;'FORMAT KAK'!A87</f>
        <v>Tahap XI- Belanja Listrik dan Air</v>
      </c>
      <c r="B76" s="135"/>
      <c r="C76" s="135"/>
      <c r="D76" s="135"/>
      <c r="E76" s="136"/>
      <c r="F76" s="45"/>
      <c r="G76" s="53"/>
      <c r="H76" s="45"/>
      <c r="I76" s="53"/>
      <c r="J76" s="47"/>
      <c r="K76" s="54"/>
      <c r="L76" s="47"/>
      <c r="M76" s="143">
        <f>M78</f>
        <v>1000000</v>
      </c>
      <c r="N76" s="144"/>
    </row>
    <row r="77" spans="1:14" s="44" customFormat="1" ht="14.25" customHeight="1" x14ac:dyDescent="0.25">
      <c r="A77" s="25"/>
      <c r="B77" s="138" t="s">
        <v>164</v>
      </c>
      <c r="C77" s="138"/>
      <c r="D77" s="138"/>
      <c r="E77" s="138"/>
      <c r="F77" s="142"/>
      <c r="G77" s="142"/>
      <c r="H77" s="142"/>
      <c r="I77" s="142"/>
      <c r="J77" s="142"/>
      <c r="K77" s="142"/>
      <c r="L77" s="45"/>
      <c r="M77" s="149">
        <f>M78</f>
        <v>1000000</v>
      </c>
      <c r="N77" s="149"/>
    </row>
    <row r="78" spans="1:14" s="44" customFormat="1" ht="14.25" customHeight="1" x14ac:dyDescent="0.25">
      <c r="A78" s="25"/>
      <c r="B78" s="139" t="s">
        <v>155</v>
      </c>
      <c r="C78" s="132"/>
      <c r="D78" s="132"/>
      <c r="E78" s="133"/>
      <c r="F78" s="45">
        <v>12</v>
      </c>
      <c r="G78" s="83" t="s">
        <v>156</v>
      </c>
      <c r="H78" s="145" t="s">
        <v>65</v>
      </c>
      <c r="I78" s="142"/>
      <c r="J78" s="45">
        <v>1</v>
      </c>
      <c r="K78" s="83" t="s">
        <v>156</v>
      </c>
      <c r="L78" s="71">
        <v>1000000</v>
      </c>
      <c r="M78" s="140">
        <f>J78*L78</f>
        <v>1000000</v>
      </c>
      <c r="N78" s="141"/>
    </row>
    <row r="79" spans="1:14" s="44" customFormat="1" ht="14.25" customHeight="1" x14ac:dyDescent="0.25">
      <c r="A79" s="25"/>
      <c r="B79" s="131"/>
      <c r="C79" s="132"/>
      <c r="D79" s="132"/>
      <c r="E79" s="133"/>
      <c r="F79" s="45"/>
      <c r="G79" s="69"/>
      <c r="H79" s="142"/>
      <c r="I79" s="142"/>
      <c r="J79" s="45"/>
      <c r="K79" s="69"/>
      <c r="L79" s="71"/>
      <c r="M79" s="140"/>
      <c r="N79" s="141"/>
    </row>
    <row r="80" spans="1:14" s="44" customFormat="1" ht="14.25" customHeight="1" x14ac:dyDescent="0.25">
      <c r="A80" s="35"/>
      <c r="B80" s="131"/>
      <c r="C80" s="132"/>
      <c r="D80" s="132"/>
      <c r="E80" s="133"/>
      <c r="F80" s="45"/>
      <c r="G80" s="69"/>
      <c r="H80" s="142"/>
      <c r="I80" s="142"/>
      <c r="J80" s="45"/>
      <c r="K80" s="69"/>
      <c r="L80" s="71"/>
      <c r="M80" s="140"/>
      <c r="N80" s="141"/>
    </row>
    <row r="81" spans="1:14" s="44" customFormat="1" ht="14.25" customHeight="1" x14ac:dyDescent="0.25">
      <c r="A81" s="35"/>
      <c r="B81" s="38"/>
      <c r="C81" s="38"/>
      <c r="D81" s="38"/>
      <c r="E81" s="39"/>
      <c r="F81" s="45"/>
      <c r="G81" s="53"/>
      <c r="H81" s="45"/>
      <c r="I81" s="53"/>
      <c r="J81" s="47"/>
      <c r="K81" s="54"/>
      <c r="L81" s="47"/>
      <c r="M81" s="40"/>
      <c r="N81" s="41"/>
    </row>
    <row r="82" spans="1:14" s="44" customFormat="1" ht="14.25" customHeight="1" x14ac:dyDescent="0.25">
      <c r="A82" s="134" t="str">
        <f>+'FORMAT KAK'!A90&amp;'FORMAT KAK'!A91</f>
        <v>Tahap XII- Belanja Listrik dan Air</v>
      </c>
      <c r="B82" s="135"/>
      <c r="C82" s="135"/>
      <c r="D82" s="135"/>
      <c r="E82" s="136"/>
      <c r="F82" s="45"/>
      <c r="G82" s="53"/>
      <c r="H82" s="45"/>
      <c r="I82" s="53"/>
      <c r="J82" s="47"/>
      <c r="K82" s="54"/>
      <c r="L82" s="47"/>
      <c r="M82" s="143">
        <f>M84</f>
        <v>1000000</v>
      </c>
      <c r="N82" s="144"/>
    </row>
    <row r="83" spans="1:14" s="44" customFormat="1" ht="14.25" customHeight="1" x14ac:dyDescent="0.25">
      <c r="A83" s="25"/>
      <c r="B83" s="138" t="s">
        <v>164</v>
      </c>
      <c r="C83" s="138"/>
      <c r="D83" s="138"/>
      <c r="E83" s="138"/>
      <c r="F83" s="142"/>
      <c r="G83" s="142"/>
      <c r="H83" s="142"/>
      <c r="I83" s="142"/>
      <c r="J83" s="142"/>
      <c r="K83" s="142"/>
      <c r="L83" s="45"/>
      <c r="M83" s="149">
        <f>M84</f>
        <v>1000000</v>
      </c>
      <c r="N83" s="149"/>
    </row>
    <row r="84" spans="1:14" s="44" customFormat="1" ht="14.25" customHeight="1" x14ac:dyDescent="0.25">
      <c r="A84" s="25"/>
      <c r="B84" s="139" t="s">
        <v>155</v>
      </c>
      <c r="C84" s="132"/>
      <c r="D84" s="132"/>
      <c r="E84" s="133"/>
      <c r="F84" s="45">
        <v>12</v>
      </c>
      <c r="G84" s="83" t="s">
        <v>156</v>
      </c>
      <c r="H84" s="145" t="s">
        <v>65</v>
      </c>
      <c r="I84" s="142"/>
      <c r="J84" s="45">
        <v>1</v>
      </c>
      <c r="K84" s="83" t="s">
        <v>156</v>
      </c>
      <c r="L84" s="71">
        <v>1000000</v>
      </c>
      <c r="M84" s="140">
        <f>J84*L84</f>
        <v>1000000</v>
      </c>
      <c r="N84" s="141"/>
    </row>
    <row r="85" spans="1:14" s="44" customFormat="1" ht="14.25" customHeight="1" x14ac:dyDescent="0.25">
      <c r="A85" s="25"/>
      <c r="B85" s="131"/>
      <c r="C85" s="132"/>
      <c r="D85" s="132"/>
      <c r="E85" s="133"/>
      <c r="F85" s="45"/>
      <c r="G85" s="69"/>
      <c r="H85" s="142"/>
      <c r="I85" s="142"/>
      <c r="J85" s="45"/>
      <c r="K85" s="69"/>
      <c r="L85" s="71"/>
      <c r="M85" s="140"/>
      <c r="N85" s="141"/>
    </row>
    <row r="86" spans="1:14" s="44" customFormat="1" ht="14.25" customHeight="1" x14ac:dyDescent="0.25">
      <c r="A86" s="35"/>
      <c r="B86" s="131"/>
      <c r="C86" s="132"/>
      <c r="D86" s="132"/>
      <c r="E86" s="133"/>
      <c r="F86" s="45"/>
      <c r="G86" s="69"/>
      <c r="H86" s="142"/>
      <c r="I86" s="142"/>
      <c r="J86" s="45"/>
      <c r="K86" s="69"/>
      <c r="L86" s="71"/>
      <c r="M86" s="140"/>
      <c r="N86" s="141"/>
    </row>
    <row r="87" spans="1:14" s="44" customFormat="1" ht="14.25" customHeight="1" x14ac:dyDescent="0.25">
      <c r="A87" s="55"/>
      <c r="B87" s="157"/>
      <c r="C87" s="157"/>
      <c r="D87" s="157"/>
      <c r="E87" s="157"/>
      <c r="F87" s="142"/>
      <c r="G87" s="142"/>
      <c r="H87" s="142"/>
      <c r="I87" s="142"/>
      <c r="J87" s="150"/>
      <c r="K87" s="150"/>
      <c r="L87" s="47"/>
      <c r="M87" s="150"/>
      <c r="N87" s="150"/>
    </row>
    <row r="88" spans="1:14" s="44" customFormat="1" ht="15" hidden="1" customHeight="1" x14ac:dyDescent="0.25">
      <c r="A88" s="49"/>
      <c r="B88" s="138"/>
      <c r="C88" s="138"/>
      <c r="D88" s="138"/>
      <c r="E88" s="138"/>
      <c r="F88" s="142"/>
      <c r="G88" s="142"/>
      <c r="H88" s="142"/>
      <c r="I88" s="142"/>
      <c r="J88" s="150"/>
      <c r="K88" s="150"/>
      <c r="L88" s="47"/>
      <c r="M88" s="150"/>
      <c r="N88" s="150"/>
    </row>
    <row r="89" spans="1:14" s="44" customFormat="1" ht="15" hidden="1" customHeight="1" x14ac:dyDescent="0.25">
      <c r="A89" s="49"/>
      <c r="B89" s="157"/>
      <c r="C89" s="157"/>
      <c r="D89" s="157"/>
      <c r="E89" s="157"/>
      <c r="F89" s="142"/>
      <c r="G89" s="142"/>
      <c r="H89" s="142"/>
      <c r="I89" s="142"/>
      <c r="J89" s="150"/>
      <c r="K89" s="150"/>
      <c r="L89" s="47"/>
      <c r="M89" s="150"/>
      <c r="N89" s="150"/>
    </row>
    <row r="90" spans="1:14" s="44" customFormat="1" ht="15" hidden="1" customHeight="1" x14ac:dyDescent="0.25">
      <c r="A90" s="49"/>
      <c r="B90" s="157"/>
      <c r="C90" s="157"/>
      <c r="D90" s="157"/>
      <c r="E90" s="157"/>
      <c r="F90" s="142"/>
      <c r="G90" s="142"/>
      <c r="H90" s="142"/>
      <c r="I90" s="142"/>
      <c r="J90" s="150"/>
      <c r="K90" s="150"/>
      <c r="L90" s="47"/>
      <c r="M90" s="150"/>
      <c r="N90" s="150"/>
    </row>
    <row r="91" spans="1:14" s="44" customFormat="1" ht="15" hidden="1" customHeight="1" x14ac:dyDescent="0.25">
      <c r="A91" s="24" t="s">
        <v>45</v>
      </c>
      <c r="B91" s="157"/>
      <c r="C91" s="157"/>
      <c r="D91" s="157"/>
      <c r="E91" s="157"/>
      <c r="F91" s="142"/>
      <c r="G91" s="142"/>
      <c r="H91" s="142"/>
      <c r="I91" s="142"/>
      <c r="J91" s="150"/>
      <c r="K91" s="150"/>
      <c r="L91" s="47"/>
      <c r="M91" s="150"/>
      <c r="N91" s="150"/>
    </row>
    <row r="92" spans="1:14" s="44" customFormat="1" ht="15" hidden="1" customHeight="1" x14ac:dyDescent="0.25">
      <c r="A92" s="49" t="s">
        <v>48</v>
      </c>
      <c r="B92" s="157"/>
      <c r="C92" s="157"/>
      <c r="D92" s="157"/>
      <c r="E92" s="157"/>
      <c r="F92" s="142"/>
      <c r="G92" s="142"/>
      <c r="H92" s="142"/>
      <c r="I92" s="142"/>
      <c r="J92" s="150"/>
      <c r="K92" s="150"/>
      <c r="L92" s="47"/>
      <c r="M92" s="150"/>
      <c r="N92" s="150"/>
    </row>
    <row r="93" spans="1:14" s="44" customFormat="1" ht="15" hidden="1" customHeight="1" x14ac:dyDescent="0.25">
      <c r="A93" s="49" t="s">
        <v>46</v>
      </c>
      <c r="B93" s="157"/>
      <c r="C93" s="157"/>
      <c r="D93" s="157"/>
      <c r="E93" s="157"/>
      <c r="F93" s="142"/>
      <c r="G93" s="142"/>
      <c r="H93" s="142"/>
      <c r="I93" s="142"/>
      <c r="J93" s="150"/>
      <c r="K93" s="150"/>
      <c r="L93" s="47"/>
      <c r="M93" s="150"/>
      <c r="N93" s="150"/>
    </row>
    <row r="94" spans="1:14" s="44" customFormat="1" ht="15" hidden="1" customHeight="1" x14ac:dyDescent="0.25">
      <c r="A94" s="49"/>
      <c r="B94" s="165" t="s">
        <v>134</v>
      </c>
      <c r="C94" s="166"/>
      <c r="D94" s="166"/>
      <c r="E94" s="167"/>
      <c r="F94" s="151" t="s">
        <v>135</v>
      </c>
      <c r="G94" s="152"/>
      <c r="H94" s="151" t="s">
        <v>65</v>
      </c>
      <c r="I94" s="152"/>
      <c r="J94" s="153">
        <v>2</v>
      </c>
      <c r="K94" s="154"/>
      <c r="L94" s="47">
        <v>350000</v>
      </c>
      <c r="M94" s="150">
        <f>J94*L94</f>
        <v>700000</v>
      </c>
      <c r="N94" s="150"/>
    </row>
    <row r="95" spans="1:14" s="44" customFormat="1" ht="15" hidden="1" customHeight="1" x14ac:dyDescent="0.25">
      <c r="A95" s="49"/>
      <c r="B95" s="157"/>
      <c r="C95" s="157"/>
      <c r="D95" s="157"/>
      <c r="E95" s="157"/>
      <c r="F95" s="142"/>
      <c r="G95" s="142"/>
      <c r="H95" s="142"/>
      <c r="I95" s="142"/>
      <c r="J95" s="150"/>
      <c r="K95" s="150"/>
      <c r="L95" s="47"/>
      <c r="M95" s="150"/>
      <c r="N95" s="150"/>
    </row>
    <row r="96" spans="1:14" s="44" customFormat="1" ht="13.5" hidden="1" customHeight="1" x14ac:dyDescent="0.25">
      <c r="A96" s="49"/>
      <c r="B96" s="157"/>
      <c r="C96" s="157"/>
      <c r="D96" s="157"/>
      <c r="E96" s="157"/>
      <c r="F96" s="142"/>
      <c r="G96" s="142"/>
      <c r="H96" s="142"/>
      <c r="I96" s="142"/>
      <c r="J96" s="150"/>
      <c r="K96" s="150"/>
      <c r="L96" s="47"/>
      <c r="M96" s="150"/>
      <c r="N96" s="150"/>
    </row>
    <row r="97" spans="1:14" s="44" customFormat="1" ht="15" hidden="1" customHeight="1" x14ac:dyDescent="0.25">
      <c r="A97" s="24" t="s">
        <v>44</v>
      </c>
      <c r="B97" s="138" t="str">
        <f>'FORMAT KAK'!A95&amp;'FORMAT KAK'!A96</f>
        <v>Tahap IX- Nama Tahap</v>
      </c>
      <c r="C97" s="138"/>
      <c r="D97" s="138"/>
      <c r="E97" s="138"/>
      <c r="F97" s="142"/>
      <c r="G97" s="142"/>
      <c r="H97" s="142"/>
      <c r="I97" s="142"/>
      <c r="J97" s="150"/>
      <c r="K97" s="150"/>
      <c r="L97" s="47"/>
      <c r="M97" s="172">
        <f>SUM(M98,M104)</f>
        <v>0</v>
      </c>
      <c r="N97" s="172"/>
    </row>
    <row r="98" spans="1:14" s="44" customFormat="1" ht="15" hidden="1" customHeight="1" x14ac:dyDescent="0.25">
      <c r="A98" s="24" t="s">
        <v>45</v>
      </c>
      <c r="B98" s="138" t="s">
        <v>43</v>
      </c>
      <c r="C98" s="138"/>
      <c r="D98" s="138"/>
      <c r="E98" s="138"/>
      <c r="F98" s="142"/>
      <c r="G98" s="142"/>
      <c r="H98" s="142"/>
      <c r="I98" s="142"/>
      <c r="J98" s="150"/>
      <c r="K98" s="150"/>
      <c r="L98" s="47"/>
      <c r="M98" s="150">
        <f>SUM(M99,M100,M101,M102,M103)</f>
        <v>0</v>
      </c>
      <c r="N98" s="150"/>
    </row>
    <row r="99" spans="1:14" s="44" customFormat="1" ht="15" hidden="1" customHeight="1" x14ac:dyDescent="0.25">
      <c r="A99" s="49" t="s">
        <v>48</v>
      </c>
      <c r="B99" s="157"/>
      <c r="C99" s="157"/>
      <c r="D99" s="157"/>
      <c r="E99" s="157"/>
      <c r="F99" s="142"/>
      <c r="G99" s="142"/>
      <c r="H99" s="142"/>
      <c r="I99" s="142"/>
      <c r="J99" s="150"/>
      <c r="K99" s="150"/>
      <c r="L99" s="47"/>
      <c r="M99" s="150">
        <f>J99*L99</f>
        <v>0</v>
      </c>
      <c r="N99" s="150"/>
    </row>
    <row r="100" spans="1:14" s="44" customFormat="1" ht="15" hidden="1" customHeight="1" x14ac:dyDescent="0.25">
      <c r="A100" s="49" t="s">
        <v>46</v>
      </c>
      <c r="B100" s="157"/>
      <c r="C100" s="157"/>
      <c r="D100" s="157"/>
      <c r="E100" s="157"/>
      <c r="F100" s="142"/>
      <c r="G100" s="142"/>
      <c r="H100" s="142"/>
      <c r="I100" s="142"/>
      <c r="J100" s="150"/>
      <c r="K100" s="150"/>
      <c r="L100" s="47"/>
      <c r="M100" s="150"/>
      <c r="N100" s="150"/>
    </row>
    <row r="101" spans="1:14" s="44" customFormat="1" ht="13.5" hidden="1" customHeight="1" x14ac:dyDescent="0.25">
      <c r="A101" s="49"/>
      <c r="B101" s="157"/>
      <c r="C101" s="157"/>
      <c r="D101" s="157"/>
      <c r="E101" s="157"/>
      <c r="F101" s="142"/>
      <c r="G101" s="142"/>
      <c r="H101" s="142"/>
      <c r="I101" s="142"/>
      <c r="J101" s="150"/>
      <c r="K101" s="150"/>
      <c r="L101" s="47"/>
      <c r="M101" s="150"/>
      <c r="N101" s="150"/>
    </row>
    <row r="102" spans="1:14" s="44" customFormat="1" ht="13.5" hidden="1" customHeight="1" x14ac:dyDescent="0.25">
      <c r="A102" s="49"/>
      <c r="B102" s="157"/>
      <c r="C102" s="157"/>
      <c r="D102" s="157"/>
      <c r="E102" s="157"/>
      <c r="F102" s="142"/>
      <c r="G102" s="142"/>
      <c r="H102" s="142"/>
      <c r="I102" s="142"/>
      <c r="J102" s="150"/>
      <c r="K102" s="150"/>
      <c r="L102" s="47"/>
      <c r="M102" s="150"/>
      <c r="N102" s="150"/>
    </row>
    <row r="103" spans="1:14" s="44" customFormat="1" ht="15" hidden="1" customHeight="1" x14ac:dyDescent="0.25">
      <c r="A103" s="49"/>
      <c r="B103" s="157"/>
      <c r="C103" s="157"/>
      <c r="D103" s="157"/>
      <c r="E103" s="157"/>
      <c r="F103" s="142"/>
      <c r="G103" s="142"/>
      <c r="H103" s="142"/>
      <c r="I103" s="142"/>
      <c r="J103" s="150"/>
      <c r="K103" s="150"/>
      <c r="L103" s="47"/>
      <c r="M103" s="150"/>
      <c r="N103" s="150"/>
    </row>
    <row r="104" spans="1:14" s="44" customFormat="1" ht="15" hidden="1" customHeight="1" x14ac:dyDescent="0.25">
      <c r="A104" s="24" t="s">
        <v>45</v>
      </c>
      <c r="B104" s="138" t="s">
        <v>42</v>
      </c>
      <c r="C104" s="138"/>
      <c r="D104" s="138"/>
      <c r="E104" s="138"/>
      <c r="F104" s="142"/>
      <c r="G104" s="142"/>
      <c r="H104" s="142"/>
      <c r="I104" s="142"/>
      <c r="J104" s="150"/>
      <c r="K104" s="150"/>
      <c r="L104" s="47"/>
      <c r="M104" s="150">
        <f>SUM(M105,M106,M107,M108,M109)</f>
        <v>0</v>
      </c>
      <c r="N104" s="150"/>
    </row>
    <row r="105" spans="1:14" s="44" customFormat="1" ht="15" hidden="1" customHeight="1" x14ac:dyDescent="0.25">
      <c r="A105" s="49" t="s">
        <v>48</v>
      </c>
      <c r="B105" s="157"/>
      <c r="C105" s="157"/>
      <c r="D105" s="157"/>
      <c r="E105" s="157"/>
      <c r="F105" s="142"/>
      <c r="G105" s="142"/>
      <c r="H105" s="142"/>
      <c r="I105" s="142"/>
      <c r="J105" s="150"/>
      <c r="K105" s="150"/>
      <c r="L105" s="47"/>
      <c r="M105" s="150">
        <f>J105*L105</f>
        <v>0</v>
      </c>
      <c r="N105" s="150"/>
    </row>
    <row r="106" spans="1:14" s="44" customFormat="1" ht="15" hidden="1" customHeight="1" x14ac:dyDescent="0.25">
      <c r="A106" s="49" t="s">
        <v>46</v>
      </c>
      <c r="B106" s="157"/>
      <c r="C106" s="157"/>
      <c r="D106" s="157"/>
      <c r="E106" s="157"/>
      <c r="F106" s="142"/>
      <c r="G106" s="142"/>
      <c r="H106" s="142"/>
      <c r="I106" s="142"/>
      <c r="J106" s="150"/>
      <c r="K106" s="150"/>
      <c r="L106" s="47"/>
      <c r="M106" s="150"/>
      <c r="N106" s="150"/>
    </row>
    <row r="107" spans="1:14" s="44" customFormat="1" ht="15" hidden="1" customHeight="1" x14ac:dyDescent="0.25">
      <c r="A107" s="49"/>
      <c r="B107" s="157"/>
      <c r="C107" s="157"/>
      <c r="D107" s="157"/>
      <c r="E107" s="157"/>
      <c r="F107" s="142"/>
      <c r="G107" s="142"/>
      <c r="H107" s="142"/>
      <c r="I107" s="142"/>
      <c r="J107" s="150"/>
      <c r="K107" s="150"/>
      <c r="L107" s="47"/>
      <c r="M107" s="150"/>
      <c r="N107" s="150"/>
    </row>
    <row r="108" spans="1:14" s="44" customFormat="1" ht="15" hidden="1" customHeight="1" x14ac:dyDescent="0.25">
      <c r="A108" s="49"/>
      <c r="B108" s="157"/>
      <c r="C108" s="157"/>
      <c r="D108" s="157"/>
      <c r="E108" s="157"/>
      <c r="F108" s="142"/>
      <c r="G108" s="142"/>
      <c r="H108" s="142"/>
      <c r="I108" s="142"/>
      <c r="J108" s="150"/>
      <c r="K108" s="150"/>
      <c r="L108" s="47"/>
      <c r="M108" s="150"/>
      <c r="N108" s="150"/>
    </row>
    <row r="109" spans="1:14" s="44" customFormat="1" ht="15" hidden="1" customHeight="1" x14ac:dyDescent="0.25">
      <c r="A109" s="49"/>
      <c r="B109" s="157"/>
      <c r="C109" s="157"/>
      <c r="D109" s="157"/>
      <c r="E109" s="157"/>
      <c r="F109" s="142"/>
      <c r="G109" s="142"/>
      <c r="H109" s="142"/>
      <c r="I109" s="142"/>
      <c r="J109" s="150"/>
      <c r="K109" s="150"/>
      <c r="L109" s="47"/>
      <c r="M109" s="150"/>
      <c r="N109" s="150"/>
    </row>
    <row r="110" spans="1:14" s="44" customFormat="1" ht="15" hidden="1" customHeight="1" x14ac:dyDescent="0.25">
      <c r="A110" s="24" t="s">
        <v>44</v>
      </c>
      <c r="B110" s="138" t="str">
        <f>'FORMAT KAK'!A99&amp;'FORMAT KAK'!A100</f>
        <v>Tahap X- Nama Tahap</v>
      </c>
      <c r="C110" s="138"/>
      <c r="D110" s="138"/>
      <c r="E110" s="138"/>
      <c r="F110" s="142"/>
      <c r="G110" s="142"/>
      <c r="H110" s="142"/>
      <c r="I110" s="142"/>
      <c r="J110" s="150"/>
      <c r="K110" s="150"/>
      <c r="L110" s="47"/>
      <c r="M110" s="172">
        <f>SUM(M111,M117)</f>
        <v>0</v>
      </c>
      <c r="N110" s="172"/>
    </row>
    <row r="111" spans="1:14" s="44" customFormat="1" ht="15" hidden="1" customHeight="1" x14ac:dyDescent="0.25">
      <c r="A111" s="24" t="s">
        <v>45</v>
      </c>
      <c r="B111" s="138" t="s">
        <v>43</v>
      </c>
      <c r="C111" s="138"/>
      <c r="D111" s="138"/>
      <c r="E111" s="138"/>
      <c r="F111" s="142"/>
      <c r="G111" s="142"/>
      <c r="H111" s="142"/>
      <c r="I111" s="142"/>
      <c r="J111" s="150"/>
      <c r="K111" s="150"/>
      <c r="L111" s="47"/>
      <c r="M111" s="150">
        <f>SUM(M112,M113,M114,M115,M116)</f>
        <v>0</v>
      </c>
      <c r="N111" s="150"/>
    </row>
    <row r="112" spans="1:14" s="44" customFormat="1" ht="15" hidden="1" customHeight="1" x14ac:dyDescent="0.25">
      <c r="A112" s="49" t="s">
        <v>48</v>
      </c>
      <c r="B112" s="157"/>
      <c r="C112" s="157"/>
      <c r="D112" s="157"/>
      <c r="E112" s="157"/>
      <c r="F112" s="142"/>
      <c r="G112" s="142"/>
      <c r="H112" s="142"/>
      <c r="I112" s="142"/>
      <c r="J112" s="150"/>
      <c r="K112" s="150"/>
      <c r="L112" s="47"/>
      <c r="M112" s="150">
        <f>J112*L112</f>
        <v>0</v>
      </c>
      <c r="N112" s="150"/>
    </row>
    <row r="113" spans="1:14" s="44" customFormat="1" ht="15" hidden="1" customHeight="1" x14ac:dyDescent="0.25">
      <c r="A113" s="49" t="s">
        <v>46</v>
      </c>
      <c r="B113" s="157"/>
      <c r="C113" s="157"/>
      <c r="D113" s="157"/>
      <c r="E113" s="157"/>
      <c r="F113" s="142"/>
      <c r="G113" s="142"/>
      <c r="H113" s="142"/>
      <c r="I113" s="142"/>
      <c r="J113" s="150"/>
      <c r="K113" s="150"/>
      <c r="L113" s="47"/>
      <c r="M113" s="150"/>
      <c r="N113" s="150"/>
    </row>
    <row r="114" spans="1:14" s="44" customFormat="1" ht="15" hidden="1" customHeight="1" x14ac:dyDescent="0.25">
      <c r="A114" s="49"/>
      <c r="B114" s="157"/>
      <c r="C114" s="157"/>
      <c r="D114" s="157"/>
      <c r="E114" s="157"/>
      <c r="F114" s="142"/>
      <c r="G114" s="142"/>
      <c r="H114" s="142"/>
      <c r="I114" s="142"/>
      <c r="J114" s="150"/>
      <c r="K114" s="150"/>
      <c r="L114" s="47"/>
      <c r="M114" s="150"/>
      <c r="N114" s="150"/>
    </row>
    <row r="115" spans="1:14" s="44" customFormat="1" ht="15" hidden="1" customHeight="1" x14ac:dyDescent="0.25">
      <c r="A115" s="49"/>
      <c r="B115" s="157"/>
      <c r="C115" s="157"/>
      <c r="D115" s="157"/>
      <c r="E115" s="157"/>
      <c r="F115" s="142"/>
      <c r="G115" s="142"/>
      <c r="H115" s="142"/>
      <c r="I115" s="142"/>
      <c r="J115" s="150"/>
      <c r="K115" s="150"/>
      <c r="L115" s="47"/>
      <c r="M115" s="150"/>
      <c r="N115" s="150"/>
    </row>
    <row r="116" spans="1:14" s="44" customFormat="1" ht="15" hidden="1" customHeight="1" x14ac:dyDescent="0.25">
      <c r="A116" s="49"/>
      <c r="B116" s="157"/>
      <c r="C116" s="157"/>
      <c r="D116" s="157"/>
      <c r="E116" s="157"/>
      <c r="F116" s="142"/>
      <c r="G116" s="142"/>
      <c r="H116" s="142"/>
      <c r="I116" s="142"/>
      <c r="J116" s="150"/>
      <c r="K116" s="150"/>
      <c r="L116" s="47"/>
      <c r="M116" s="150"/>
      <c r="N116" s="150"/>
    </row>
    <row r="117" spans="1:14" s="44" customFormat="1" ht="15" hidden="1" customHeight="1" x14ac:dyDescent="0.25">
      <c r="A117" s="24" t="s">
        <v>45</v>
      </c>
      <c r="B117" s="138" t="s">
        <v>42</v>
      </c>
      <c r="C117" s="138"/>
      <c r="D117" s="138"/>
      <c r="E117" s="138"/>
      <c r="F117" s="142"/>
      <c r="G117" s="142"/>
      <c r="H117" s="142"/>
      <c r="I117" s="142"/>
      <c r="J117" s="150"/>
      <c r="K117" s="150"/>
      <c r="L117" s="47"/>
      <c r="M117" s="150">
        <f>SUM(M118,M119,M120,M121,M122)</f>
        <v>0</v>
      </c>
      <c r="N117" s="150"/>
    </row>
    <row r="118" spans="1:14" s="44" customFormat="1" ht="15" hidden="1" customHeight="1" x14ac:dyDescent="0.25">
      <c r="A118" s="49" t="s">
        <v>48</v>
      </c>
      <c r="B118" s="157"/>
      <c r="C118" s="157"/>
      <c r="D118" s="157"/>
      <c r="E118" s="157"/>
      <c r="F118" s="142"/>
      <c r="G118" s="142"/>
      <c r="H118" s="142"/>
      <c r="I118" s="142"/>
      <c r="J118" s="150"/>
      <c r="K118" s="150"/>
      <c r="L118" s="47"/>
      <c r="M118" s="150">
        <f>J118*L118</f>
        <v>0</v>
      </c>
      <c r="N118" s="150"/>
    </row>
    <row r="119" spans="1:14" s="44" customFormat="1" ht="15" hidden="1" customHeight="1" x14ac:dyDescent="0.25">
      <c r="A119" s="49" t="s">
        <v>46</v>
      </c>
      <c r="B119" s="157"/>
      <c r="C119" s="157"/>
      <c r="D119" s="157"/>
      <c r="E119" s="157"/>
      <c r="F119" s="142"/>
      <c r="G119" s="142"/>
      <c r="H119" s="142"/>
      <c r="I119" s="142"/>
      <c r="J119" s="150"/>
      <c r="K119" s="150"/>
      <c r="L119" s="47"/>
      <c r="M119" s="150"/>
      <c r="N119" s="150"/>
    </row>
    <row r="120" spans="1:14" s="44" customFormat="1" ht="15" hidden="1" customHeight="1" x14ac:dyDescent="0.25">
      <c r="A120" s="49"/>
      <c r="B120" s="157"/>
      <c r="C120" s="157"/>
      <c r="D120" s="157"/>
      <c r="E120" s="157"/>
      <c r="F120" s="142"/>
      <c r="G120" s="142"/>
      <c r="H120" s="142"/>
      <c r="I120" s="142"/>
      <c r="J120" s="150"/>
      <c r="K120" s="150"/>
      <c r="L120" s="47"/>
      <c r="M120" s="150"/>
      <c r="N120" s="150"/>
    </row>
    <row r="121" spans="1:14" s="44" customFormat="1" ht="15" hidden="1" customHeight="1" x14ac:dyDescent="0.25">
      <c r="A121" s="49"/>
      <c r="B121" s="157"/>
      <c r="C121" s="157"/>
      <c r="D121" s="157"/>
      <c r="E121" s="157"/>
      <c r="F121" s="142"/>
      <c r="G121" s="142"/>
      <c r="H121" s="142"/>
      <c r="I121" s="142"/>
      <c r="J121" s="150"/>
      <c r="K121" s="150"/>
      <c r="L121" s="47"/>
      <c r="M121" s="150"/>
      <c r="N121" s="150"/>
    </row>
    <row r="122" spans="1:14" s="44" customFormat="1" ht="15" hidden="1" customHeight="1" x14ac:dyDescent="0.25">
      <c r="A122" s="49"/>
      <c r="B122" s="157"/>
      <c r="C122" s="157"/>
      <c r="D122" s="157"/>
      <c r="E122" s="157"/>
      <c r="F122" s="142"/>
      <c r="G122" s="142"/>
      <c r="H122" s="142"/>
      <c r="I122" s="142"/>
      <c r="J122" s="150"/>
      <c r="K122" s="150"/>
      <c r="L122" s="47"/>
      <c r="M122" s="150"/>
      <c r="N122" s="150"/>
    </row>
    <row r="123" spans="1:14" s="44" customFormat="1" x14ac:dyDescent="0.25">
      <c r="A123" s="173" t="s">
        <v>53</v>
      </c>
      <c r="B123" s="174"/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2">
        <f>SUM(M19+M25+M31+M37+M43+M48+M54+M59+M65+M70+M76+M82)</f>
        <v>12000000</v>
      </c>
      <c r="N123" s="172"/>
    </row>
    <row r="126" spans="1:14" x14ac:dyDescent="0.25">
      <c r="B126" s="13" t="str">
        <f>'FORMAT KAK'!B108:D108</f>
        <v>Penanggung Jawab Kegiatan</v>
      </c>
      <c r="L126" s="13" t="s">
        <v>32</v>
      </c>
    </row>
    <row r="127" spans="1:14" x14ac:dyDescent="0.25">
      <c r="B127" s="56"/>
    </row>
    <row r="128" spans="1:14" x14ac:dyDescent="0.25">
      <c r="B128" s="56"/>
    </row>
    <row r="129" spans="2:13" x14ac:dyDescent="0.25">
      <c r="B129" s="56"/>
      <c r="L129" s="10"/>
      <c r="M129" s="10"/>
    </row>
    <row r="130" spans="2:13" x14ac:dyDescent="0.25">
      <c r="B130" s="15" t="str">
        <f>'FORMAT KAK'!B113:D113</f>
        <v>NAJIB KUSBANDONO, S.Sos</v>
      </c>
      <c r="L130" s="64" t="str">
        <f>'FORMAT KAK'!J113</f>
        <v>SAGIYO S.IP</v>
      </c>
      <c r="M130" s="30"/>
    </row>
    <row r="131" spans="2:13" x14ac:dyDescent="0.25">
      <c r="B131" s="56" t="e">
        <f>'FORMAT KAK'!#REF!</f>
        <v>#REF!</v>
      </c>
      <c r="L131" s="30" t="e">
        <f>'FORMAT KAK'!#REF!</f>
        <v>#REF!</v>
      </c>
      <c r="M131" s="30"/>
    </row>
    <row r="132" spans="2:13" x14ac:dyDescent="0.25">
      <c r="B132" s="56" t="str">
        <f>'FORMAT KAK'!B114:D114</f>
        <v>NIP. 19660604 198901 1 003</v>
      </c>
      <c r="L132" s="30" t="str">
        <f>'FORMAT KAK'!J114</f>
        <v>NIP. 19721007 199903 1 007</v>
      </c>
      <c r="M132" s="30"/>
    </row>
  </sheetData>
  <mergeCells count="442">
    <mergeCell ref="B86:E86"/>
    <mergeCell ref="H86:I86"/>
    <mergeCell ref="M86:N86"/>
    <mergeCell ref="B85:E85"/>
    <mergeCell ref="H85:I85"/>
    <mergeCell ref="M85:N85"/>
    <mergeCell ref="B80:E80"/>
    <mergeCell ref="H80:I80"/>
    <mergeCell ref="M80:N80"/>
    <mergeCell ref="A82:E82"/>
    <mergeCell ref="M82:N82"/>
    <mergeCell ref="F83:G83"/>
    <mergeCell ref="J83:K83"/>
    <mergeCell ref="B84:E84"/>
    <mergeCell ref="H84:I84"/>
    <mergeCell ref="M84:N84"/>
    <mergeCell ref="B74:E74"/>
    <mergeCell ref="H74:I74"/>
    <mergeCell ref="M74:N74"/>
    <mergeCell ref="H83:I83"/>
    <mergeCell ref="M83:N83"/>
    <mergeCell ref="B83:E83"/>
    <mergeCell ref="A76:E76"/>
    <mergeCell ref="M76:N76"/>
    <mergeCell ref="B77:E77"/>
    <mergeCell ref="F77:G77"/>
    <mergeCell ref="H77:I77"/>
    <mergeCell ref="J77:K77"/>
    <mergeCell ref="M77:N77"/>
    <mergeCell ref="B78:E78"/>
    <mergeCell ref="H78:I78"/>
    <mergeCell ref="M78:N78"/>
    <mergeCell ref="B79:E79"/>
    <mergeCell ref="H79:I79"/>
    <mergeCell ref="M79:N79"/>
    <mergeCell ref="B73:E73"/>
    <mergeCell ref="H73:I73"/>
    <mergeCell ref="M73:N73"/>
    <mergeCell ref="M70:N70"/>
    <mergeCell ref="H71:I71"/>
    <mergeCell ref="M71:N71"/>
    <mergeCell ref="H72:I72"/>
    <mergeCell ref="M72:N72"/>
    <mergeCell ref="B72:E72"/>
    <mergeCell ref="A70:E70"/>
    <mergeCell ref="F71:G71"/>
    <mergeCell ref="J71:K71"/>
    <mergeCell ref="H42:I42"/>
    <mergeCell ref="B42:E42"/>
    <mergeCell ref="M42:N42"/>
    <mergeCell ref="B66:E66"/>
    <mergeCell ref="H66:I66"/>
    <mergeCell ref="M66:N66"/>
    <mergeCell ref="B67:E67"/>
    <mergeCell ref="H67:I67"/>
    <mergeCell ref="M67:N67"/>
    <mergeCell ref="B68:E68"/>
    <mergeCell ref="H68:I68"/>
    <mergeCell ref="M68:N68"/>
    <mergeCell ref="A65:E65"/>
    <mergeCell ref="M65:N65"/>
    <mergeCell ref="F66:G66"/>
    <mergeCell ref="J66:K66"/>
    <mergeCell ref="H52:I52"/>
    <mergeCell ref="M52:N52"/>
    <mergeCell ref="B63:E63"/>
    <mergeCell ref="H63:I63"/>
    <mergeCell ref="M63:N63"/>
    <mergeCell ref="F60:G60"/>
    <mergeCell ref="H60:I60"/>
    <mergeCell ref="J60:K60"/>
    <mergeCell ref="M60:N60"/>
    <mergeCell ref="B61:E61"/>
    <mergeCell ref="H61:I61"/>
    <mergeCell ref="M61:N61"/>
    <mergeCell ref="B62:E62"/>
    <mergeCell ref="H62:I62"/>
    <mergeCell ref="M62:N62"/>
    <mergeCell ref="M59:N59"/>
    <mergeCell ref="M58:N58"/>
    <mergeCell ref="F49:G49"/>
    <mergeCell ref="H49:I49"/>
    <mergeCell ref="J49:K49"/>
    <mergeCell ref="M49:N49"/>
    <mergeCell ref="B50:E50"/>
    <mergeCell ref="H50:I50"/>
    <mergeCell ref="M50:N50"/>
    <mergeCell ref="M46:N46"/>
    <mergeCell ref="B41:E41"/>
    <mergeCell ref="H41:I41"/>
    <mergeCell ref="M41:N41"/>
    <mergeCell ref="F44:G44"/>
    <mergeCell ref="J44:K44"/>
    <mergeCell ref="A25:E25"/>
    <mergeCell ref="B29:E29"/>
    <mergeCell ref="M34:N34"/>
    <mergeCell ref="A59:E59"/>
    <mergeCell ref="B35:E35"/>
    <mergeCell ref="H35:I35"/>
    <mergeCell ref="M35:N35"/>
    <mergeCell ref="B44:E44"/>
    <mergeCell ref="H44:I44"/>
    <mergeCell ref="M44:N44"/>
    <mergeCell ref="B45:E45"/>
    <mergeCell ref="H45:I45"/>
    <mergeCell ref="M45:N45"/>
    <mergeCell ref="B46:E46"/>
    <mergeCell ref="H46:I46"/>
    <mergeCell ref="B28:E28"/>
    <mergeCell ref="M29:N29"/>
    <mergeCell ref="M28:N28"/>
    <mergeCell ref="J26:K26"/>
    <mergeCell ref="M26:N26"/>
    <mergeCell ref="H28:I28"/>
    <mergeCell ref="H29:I29"/>
    <mergeCell ref="H23:I23"/>
    <mergeCell ref="M25:N25"/>
    <mergeCell ref="M21:N21"/>
    <mergeCell ref="M22:N22"/>
    <mergeCell ref="M23:N23"/>
    <mergeCell ref="H121:I121"/>
    <mergeCell ref="B109:E109"/>
    <mergeCell ref="F109:G109"/>
    <mergeCell ref="F108:G108"/>
    <mergeCell ref="F107:G107"/>
    <mergeCell ref="B111:E111"/>
    <mergeCell ref="B112:E112"/>
    <mergeCell ref="B113:E113"/>
    <mergeCell ref="B114:E114"/>
    <mergeCell ref="B115:E115"/>
    <mergeCell ref="F111:G111"/>
    <mergeCell ref="F112:G112"/>
    <mergeCell ref="F113:G113"/>
    <mergeCell ref="F114:G114"/>
    <mergeCell ref="F115:G115"/>
    <mergeCell ref="H109:I109"/>
    <mergeCell ref="B116:E116"/>
    <mergeCell ref="B118:E118"/>
    <mergeCell ref="H117:I117"/>
    <mergeCell ref="H118:I118"/>
    <mergeCell ref="F110:G110"/>
    <mergeCell ref="B110:E110"/>
    <mergeCell ref="H108:I108"/>
    <mergeCell ref="H107:I107"/>
    <mergeCell ref="M109:N109"/>
    <mergeCell ref="M108:N108"/>
    <mergeCell ref="M107:N107"/>
    <mergeCell ref="J111:K111"/>
    <mergeCell ref="H111:I111"/>
    <mergeCell ref="H112:I112"/>
    <mergeCell ref="H97:I97"/>
    <mergeCell ref="J110:K110"/>
    <mergeCell ref="M110:N110"/>
    <mergeCell ref="M111:N111"/>
    <mergeCell ref="M112:N112"/>
    <mergeCell ref="H106:I106"/>
    <mergeCell ref="M120:N120"/>
    <mergeCell ref="J119:K119"/>
    <mergeCell ref="H116:I116"/>
    <mergeCell ref="J118:K118"/>
    <mergeCell ref="H110:I110"/>
    <mergeCell ref="M119:N119"/>
    <mergeCell ref="H113:I113"/>
    <mergeCell ref="H114:I114"/>
    <mergeCell ref="H115:I115"/>
    <mergeCell ref="J112:K112"/>
    <mergeCell ref="J113:K113"/>
    <mergeCell ref="J115:K115"/>
    <mergeCell ref="J114:K114"/>
    <mergeCell ref="M113:N113"/>
    <mergeCell ref="M114:N114"/>
    <mergeCell ref="M115:N115"/>
    <mergeCell ref="M116:N116"/>
    <mergeCell ref="M117:N117"/>
    <mergeCell ref="M118:N118"/>
    <mergeCell ref="A123:L123"/>
    <mergeCell ref="M123:N123"/>
    <mergeCell ref="B122:E122"/>
    <mergeCell ref="B121:E121"/>
    <mergeCell ref="B120:E120"/>
    <mergeCell ref="B119:E119"/>
    <mergeCell ref="B117:E117"/>
    <mergeCell ref="F116:G116"/>
    <mergeCell ref="F117:G117"/>
    <mergeCell ref="F118:G118"/>
    <mergeCell ref="F119:G119"/>
    <mergeCell ref="F120:G120"/>
    <mergeCell ref="F121:G121"/>
    <mergeCell ref="F122:G122"/>
    <mergeCell ref="H122:I122"/>
    <mergeCell ref="H119:I119"/>
    <mergeCell ref="H120:I120"/>
    <mergeCell ref="J120:K120"/>
    <mergeCell ref="J121:K121"/>
    <mergeCell ref="J116:K116"/>
    <mergeCell ref="J117:K117"/>
    <mergeCell ref="J122:K122"/>
    <mergeCell ref="M122:N122"/>
    <mergeCell ref="M121:N121"/>
    <mergeCell ref="H105:I105"/>
    <mergeCell ref="H104:I104"/>
    <mergeCell ref="J109:K109"/>
    <mergeCell ref="J108:K108"/>
    <mergeCell ref="J107:K107"/>
    <mergeCell ref="B104:E104"/>
    <mergeCell ref="B105:E105"/>
    <mergeCell ref="B106:E106"/>
    <mergeCell ref="B107:E107"/>
    <mergeCell ref="B108:E108"/>
    <mergeCell ref="F104:G104"/>
    <mergeCell ref="F105:G105"/>
    <mergeCell ref="F106:G106"/>
    <mergeCell ref="M103:N103"/>
    <mergeCell ref="M102:N102"/>
    <mergeCell ref="M100:N100"/>
    <mergeCell ref="M101:N101"/>
    <mergeCell ref="J103:K103"/>
    <mergeCell ref="J102:K102"/>
    <mergeCell ref="J101:K101"/>
    <mergeCell ref="J106:K106"/>
    <mergeCell ref="J105:K105"/>
    <mergeCell ref="J104:K104"/>
    <mergeCell ref="M106:N106"/>
    <mergeCell ref="M105:N105"/>
    <mergeCell ref="M104:N104"/>
    <mergeCell ref="J100:K100"/>
    <mergeCell ref="H103:I103"/>
    <mergeCell ref="H102:I102"/>
    <mergeCell ref="H101:I101"/>
    <mergeCell ref="B99:E99"/>
    <mergeCell ref="B100:E100"/>
    <mergeCell ref="B101:E101"/>
    <mergeCell ref="B102:E102"/>
    <mergeCell ref="B103:E103"/>
    <mergeCell ref="F103:G103"/>
    <mergeCell ref="F102:G102"/>
    <mergeCell ref="F101:G101"/>
    <mergeCell ref="F100:G100"/>
    <mergeCell ref="F99:G99"/>
    <mergeCell ref="H100:I100"/>
    <mergeCell ref="H99:I99"/>
    <mergeCell ref="J99:K99"/>
    <mergeCell ref="J98:K98"/>
    <mergeCell ref="M97:N97"/>
    <mergeCell ref="M99:N99"/>
    <mergeCell ref="M98:N98"/>
    <mergeCell ref="J97:K97"/>
    <mergeCell ref="J96:K96"/>
    <mergeCell ref="J95:K95"/>
    <mergeCell ref="B92:E92"/>
    <mergeCell ref="B93:E93"/>
    <mergeCell ref="B94:E94"/>
    <mergeCell ref="B96:E96"/>
    <mergeCell ref="B95:E95"/>
    <mergeCell ref="F96:G96"/>
    <mergeCell ref="F95:G95"/>
    <mergeCell ref="F94:G94"/>
    <mergeCell ref="F93:G93"/>
    <mergeCell ref="F92:G92"/>
    <mergeCell ref="F98:G98"/>
    <mergeCell ref="F97:G97"/>
    <mergeCell ref="B97:E97"/>
    <mergeCell ref="B98:E98"/>
    <mergeCell ref="H98:I98"/>
    <mergeCell ref="M90:N90"/>
    <mergeCell ref="M89:N89"/>
    <mergeCell ref="M88:N88"/>
    <mergeCell ref="M87:N87"/>
    <mergeCell ref="H96:I96"/>
    <mergeCell ref="H95:I95"/>
    <mergeCell ref="H94:I94"/>
    <mergeCell ref="H93:I93"/>
    <mergeCell ref="H92:I92"/>
    <mergeCell ref="H91:I91"/>
    <mergeCell ref="M96:N96"/>
    <mergeCell ref="M95:N95"/>
    <mergeCell ref="M94:N94"/>
    <mergeCell ref="M93:N93"/>
    <mergeCell ref="M92:N92"/>
    <mergeCell ref="M91:N91"/>
    <mergeCell ref="J94:K94"/>
    <mergeCell ref="J93:K93"/>
    <mergeCell ref="J91:K91"/>
    <mergeCell ref="J92:K92"/>
    <mergeCell ref="J87:K87"/>
    <mergeCell ref="F37:G37"/>
    <mergeCell ref="F38:G38"/>
    <mergeCell ref="F36:G36"/>
    <mergeCell ref="J38:K38"/>
    <mergeCell ref="F25:G25"/>
    <mergeCell ref="H25:I25"/>
    <mergeCell ref="J25:K25"/>
    <mergeCell ref="J37:K37"/>
    <mergeCell ref="H34:I34"/>
    <mergeCell ref="F26:G26"/>
    <mergeCell ref="H26:I26"/>
    <mergeCell ref="M16:N18"/>
    <mergeCell ref="M19:N19"/>
    <mergeCell ref="F19:G19"/>
    <mergeCell ref="H19:I19"/>
    <mergeCell ref="J19:K19"/>
    <mergeCell ref="A19:E19"/>
    <mergeCell ref="J20:K20"/>
    <mergeCell ref="A12:A13"/>
    <mergeCell ref="A16:E18"/>
    <mergeCell ref="H16:I18"/>
    <mergeCell ref="J16:K18"/>
    <mergeCell ref="L16:L18"/>
    <mergeCell ref="F16:G18"/>
    <mergeCell ref="F20:G20"/>
    <mergeCell ref="H20:I20"/>
    <mergeCell ref="B20:E20"/>
    <mergeCell ref="M20:N20"/>
    <mergeCell ref="B1:L1"/>
    <mergeCell ref="B2:L2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B10:F10"/>
    <mergeCell ref="K7:L7"/>
    <mergeCell ref="G10:J10"/>
    <mergeCell ref="K10:L10"/>
    <mergeCell ref="B8:L8"/>
    <mergeCell ref="B9:F9"/>
    <mergeCell ref="G9:J9"/>
    <mergeCell ref="H87:I87"/>
    <mergeCell ref="H58:I58"/>
    <mergeCell ref="B71:E71"/>
    <mergeCell ref="F88:G88"/>
    <mergeCell ref="A3:A4"/>
    <mergeCell ref="B3:F3"/>
    <mergeCell ref="G3:J3"/>
    <mergeCell ref="K3:L3"/>
    <mergeCell ref="B4:F4"/>
    <mergeCell ref="G4:J4"/>
    <mergeCell ref="K4:L4"/>
    <mergeCell ref="A9:A10"/>
    <mergeCell ref="B14:L14"/>
    <mergeCell ref="A6:A7"/>
    <mergeCell ref="A43:I43"/>
    <mergeCell ref="B21:E21"/>
    <mergeCell ref="B22:E22"/>
    <mergeCell ref="B23:E23"/>
    <mergeCell ref="H21:I21"/>
    <mergeCell ref="H22:I22"/>
    <mergeCell ref="H33:I33"/>
    <mergeCell ref="M39:N39"/>
    <mergeCell ref="M38:N38"/>
    <mergeCell ref="F32:G32"/>
    <mergeCell ref="J32:K32"/>
    <mergeCell ref="F91:G91"/>
    <mergeCell ref="B53:E53"/>
    <mergeCell ref="B88:E88"/>
    <mergeCell ref="B89:E89"/>
    <mergeCell ref="B87:E87"/>
    <mergeCell ref="F87:G87"/>
    <mergeCell ref="J90:K90"/>
    <mergeCell ref="J89:K89"/>
    <mergeCell ref="J88:K88"/>
    <mergeCell ref="J53:K53"/>
    <mergeCell ref="F53:G53"/>
    <mergeCell ref="H90:I90"/>
    <mergeCell ref="H89:I89"/>
    <mergeCell ref="H88:I88"/>
    <mergeCell ref="B90:E90"/>
    <mergeCell ref="B91:E91"/>
    <mergeCell ref="F90:G90"/>
    <mergeCell ref="F89:G89"/>
    <mergeCell ref="M27:N27"/>
    <mergeCell ref="M32:N32"/>
    <mergeCell ref="J36:K36"/>
    <mergeCell ref="M36:N36"/>
    <mergeCell ref="F30:G30"/>
    <mergeCell ref="H30:I30"/>
    <mergeCell ref="J30:K30"/>
    <mergeCell ref="M30:N30"/>
    <mergeCell ref="J31:K31"/>
    <mergeCell ref="M31:N31"/>
    <mergeCell ref="F31:G31"/>
    <mergeCell ref="H31:I31"/>
    <mergeCell ref="H36:I36"/>
    <mergeCell ref="M33:N33"/>
    <mergeCell ref="B30:E30"/>
    <mergeCell ref="A31:E31"/>
    <mergeCell ref="M55:N55"/>
    <mergeCell ref="H56:I56"/>
    <mergeCell ref="M56:N56"/>
    <mergeCell ref="H55:I55"/>
    <mergeCell ref="M54:N54"/>
    <mergeCell ref="H53:I53"/>
    <mergeCell ref="M53:N53"/>
    <mergeCell ref="H57:I57"/>
    <mergeCell ref="H40:I40"/>
    <mergeCell ref="M40:N40"/>
    <mergeCell ref="M37:N37"/>
    <mergeCell ref="M48:N48"/>
    <mergeCell ref="F48:G48"/>
    <mergeCell ref="H48:I48"/>
    <mergeCell ref="J48:K48"/>
    <mergeCell ref="M43:N43"/>
    <mergeCell ref="J43:K43"/>
    <mergeCell ref="B32:E32"/>
    <mergeCell ref="B33:E33"/>
    <mergeCell ref="B34:E34"/>
    <mergeCell ref="B39:E39"/>
    <mergeCell ref="B40:E40"/>
    <mergeCell ref="B27:E27"/>
    <mergeCell ref="B26:E26"/>
    <mergeCell ref="M57:N57"/>
    <mergeCell ref="H51:I51"/>
    <mergeCell ref="M51:N51"/>
    <mergeCell ref="F55:G55"/>
    <mergeCell ref="J55:K55"/>
    <mergeCell ref="B38:E38"/>
    <mergeCell ref="A37:E37"/>
    <mergeCell ref="H37:I37"/>
    <mergeCell ref="H38:I38"/>
    <mergeCell ref="H39:I39"/>
    <mergeCell ref="B36:E36"/>
    <mergeCell ref="H32:I32"/>
    <mergeCell ref="H27:I27"/>
    <mergeCell ref="B51:E51"/>
    <mergeCell ref="B57:E57"/>
    <mergeCell ref="B58:E58"/>
    <mergeCell ref="A48:E48"/>
    <mergeCell ref="B52:E52"/>
    <mergeCell ref="B55:E55"/>
    <mergeCell ref="B56:E56"/>
    <mergeCell ref="B60:E60"/>
    <mergeCell ref="A54:E54"/>
    <mergeCell ref="B49:E49"/>
  </mergeCells>
  <pageMargins left="0.70866141732283472" right="0.70866141732283472" top="0.74803149606299213" bottom="0.74803149606299213" header="0.31496062992125984" footer="0.31496062992125984"/>
  <pageSetup paperSize="5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>
      <selection activeCell="B36" sqref="B36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0" t="s">
        <v>116</v>
      </c>
    </row>
    <row r="3" spans="1:2" ht="15.75" x14ac:dyDescent="0.25">
      <c r="A3" s="17" t="s">
        <v>75</v>
      </c>
      <c r="B3" s="17" t="s">
        <v>76</v>
      </c>
    </row>
    <row r="4" spans="1:2" ht="15.75" x14ac:dyDescent="0.25">
      <c r="A4" s="18" t="s">
        <v>77</v>
      </c>
      <c r="B4" s="18" t="s">
        <v>78</v>
      </c>
    </row>
    <row r="5" spans="1:2" ht="15.75" x14ac:dyDescent="0.25">
      <c r="A5" s="18" t="s">
        <v>1</v>
      </c>
      <c r="B5" s="18" t="s">
        <v>79</v>
      </c>
    </row>
    <row r="6" spans="1:2" ht="31.5" x14ac:dyDescent="0.25">
      <c r="A6" s="18" t="s">
        <v>68</v>
      </c>
      <c r="B6" s="18" t="s">
        <v>96</v>
      </c>
    </row>
    <row r="7" spans="1:2" ht="15.75" x14ac:dyDescent="0.25">
      <c r="A7" s="18" t="s">
        <v>2</v>
      </c>
      <c r="B7" s="18" t="s">
        <v>80</v>
      </c>
    </row>
    <row r="8" spans="1:2" ht="15.75" x14ac:dyDescent="0.25">
      <c r="A8" s="18" t="s">
        <v>3</v>
      </c>
      <c r="B8" s="18" t="s">
        <v>81</v>
      </c>
    </row>
    <row r="9" spans="1:2" ht="15.75" x14ac:dyDescent="0.25">
      <c r="A9" s="18" t="s">
        <v>82</v>
      </c>
      <c r="B9" s="18" t="s">
        <v>97</v>
      </c>
    </row>
    <row r="10" spans="1:2" ht="15.75" x14ac:dyDescent="0.25">
      <c r="A10" s="18" t="s">
        <v>5</v>
      </c>
      <c r="B10" s="18" t="s">
        <v>83</v>
      </c>
    </row>
    <row r="11" spans="1:2" ht="15.75" x14ac:dyDescent="0.25">
      <c r="A11" s="18" t="s">
        <v>6</v>
      </c>
      <c r="B11" s="18" t="s">
        <v>98</v>
      </c>
    </row>
    <row r="12" spans="1:2" ht="15.75" x14ac:dyDescent="0.25">
      <c r="A12" s="18" t="s">
        <v>84</v>
      </c>
      <c r="B12" s="18" t="s">
        <v>85</v>
      </c>
    </row>
    <row r="13" spans="1:2" ht="47.25" x14ac:dyDescent="0.25">
      <c r="A13" s="18" t="s">
        <v>86</v>
      </c>
      <c r="B13" s="18" t="s">
        <v>87</v>
      </c>
    </row>
    <row r="14" spans="1:2" ht="31.5" x14ac:dyDescent="0.25">
      <c r="A14" s="18" t="s">
        <v>88</v>
      </c>
      <c r="B14" s="18" t="s">
        <v>99</v>
      </c>
    </row>
    <row r="15" spans="1:2" ht="15.75" x14ac:dyDescent="0.25">
      <c r="A15" s="18" t="s">
        <v>100</v>
      </c>
      <c r="B15" s="18"/>
    </row>
    <row r="16" spans="1:2" ht="31.5" x14ac:dyDescent="0.25">
      <c r="A16" s="19" t="s">
        <v>101</v>
      </c>
      <c r="B16" s="18" t="s">
        <v>103</v>
      </c>
    </row>
    <row r="17" spans="1:3" ht="31.5" x14ac:dyDescent="0.25">
      <c r="A17" s="19" t="s">
        <v>104</v>
      </c>
      <c r="B17" s="18" t="s">
        <v>105</v>
      </c>
    </row>
    <row r="18" spans="1:3" ht="31.5" x14ac:dyDescent="0.25">
      <c r="A18" s="18" t="s">
        <v>89</v>
      </c>
      <c r="B18" s="18" t="s">
        <v>90</v>
      </c>
    </row>
    <row r="19" spans="1:3" ht="31.5" x14ac:dyDescent="0.25">
      <c r="A19" s="18" t="s">
        <v>91</v>
      </c>
      <c r="B19" s="18" t="s">
        <v>92</v>
      </c>
    </row>
    <row r="20" spans="1:3" ht="63" x14ac:dyDescent="0.25">
      <c r="A20" s="18" t="s">
        <v>93</v>
      </c>
      <c r="B20" s="18" t="s">
        <v>106</v>
      </c>
    </row>
    <row r="21" spans="1:3" ht="31.5" x14ac:dyDescent="0.25">
      <c r="A21" s="18"/>
      <c r="B21" s="18" t="s">
        <v>107</v>
      </c>
    </row>
    <row r="22" spans="1:3" ht="31.5" x14ac:dyDescent="0.25">
      <c r="A22" s="18"/>
      <c r="B22" s="18" t="s">
        <v>108</v>
      </c>
    </row>
    <row r="23" spans="1:3" ht="31.5" x14ac:dyDescent="0.25">
      <c r="A23" s="18" t="s">
        <v>57</v>
      </c>
      <c r="B23" s="18" t="s">
        <v>109</v>
      </c>
    </row>
    <row r="24" spans="1:3" ht="31.5" x14ac:dyDescent="0.25">
      <c r="A24" s="18" t="s">
        <v>94</v>
      </c>
      <c r="B24" s="18" t="s">
        <v>114</v>
      </c>
    </row>
    <row r="25" spans="1:3" ht="31.5" x14ac:dyDescent="0.25">
      <c r="A25" s="18" t="s">
        <v>95</v>
      </c>
      <c r="B25" s="18" t="s">
        <v>115</v>
      </c>
    </row>
    <row r="26" spans="1:3" ht="15.75" x14ac:dyDescent="0.25">
      <c r="A26" s="18" t="s">
        <v>110</v>
      </c>
      <c r="B26" s="18" t="s">
        <v>113</v>
      </c>
    </row>
    <row r="27" spans="1:3" ht="31.5" x14ac:dyDescent="0.25">
      <c r="A27" s="18" t="s">
        <v>111</v>
      </c>
      <c r="B27" s="18" t="s">
        <v>112</v>
      </c>
    </row>
    <row r="29" spans="1:3" x14ac:dyDescent="0.25">
      <c r="A29" s="20" t="s">
        <v>132</v>
      </c>
    </row>
    <row r="30" spans="1:3" ht="15.75" x14ac:dyDescent="0.25">
      <c r="A30" s="21"/>
    </row>
    <row r="31" spans="1:3" ht="15.75" x14ac:dyDescent="0.25">
      <c r="A31" s="18" t="s">
        <v>117</v>
      </c>
      <c r="B31" s="18" t="s">
        <v>34</v>
      </c>
      <c r="C31" s="18" t="s">
        <v>119</v>
      </c>
    </row>
    <row r="32" spans="1:3" ht="15.75" x14ac:dyDescent="0.25">
      <c r="A32" s="18" t="s">
        <v>118</v>
      </c>
      <c r="B32" s="18" t="s">
        <v>121</v>
      </c>
      <c r="C32" s="18" t="s">
        <v>122</v>
      </c>
    </row>
    <row r="33" spans="1:3" ht="15.75" x14ac:dyDescent="0.25">
      <c r="A33" s="18" t="s">
        <v>120</v>
      </c>
      <c r="B33" s="18" t="s">
        <v>124</v>
      </c>
      <c r="C33" s="18" t="s">
        <v>125</v>
      </c>
    </row>
    <row r="34" spans="1:3" ht="31.5" x14ac:dyDescent="0.25">
      <c r="A34" s="18" t="s">
        <v>123</v>
      </c>
      <c r="B34" s="18" t="s">
        <v>127</v>
      </c>
      <c r="C34" s="18" t="s">
        <v>128</v>
      </c>
    </row>
    <row r="35" spans="1:3" ht="31.5" x14ac:dyDescent="0.25">
      <c r="A35" s="18" t="s">
        <v>126</v>
      </c>
      <c r="B35" s="18" t="s">
        <v>37</v>
      </c>
      <c r="C35" s="18" t="s">
        <v>130</v>
      </c>
    </row>
    <row r="36" spans="1:3" ht="31.5" x14ac:dyDescent="0.25">
      <c r="A36" s="18" t="s">
        <v>129</v>
      </c>
      <c r="B36" s="18" t="s">
        <v>36</v>
      </c>
      <c r="C36" s="18" t="s">
        <v>131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FORMAT KAK</vt:lpstr>
      <vt:lpstr>RAB</vt:lpstr>
      <vt:lpstr>Petunjuk Pengisian</vt:lpstr>
      <vt:lpstr>'FORMAT KAK'!Print_Area</vt:lpstr>
      <vt:lpstr>RAB!Print_Area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2022-12-22T03:30:36Z</cp:lastPrinted>
  <dcterms:created xsi:type="dcterms:W3CDTF">2022-07-26T06:46:12Z</dcterms:created>
  <dcterms:modified xsi:type="dcterms:W3CDTF">2023-07-02T12:17:13Z</dcterms:modified>
</cp:coreProperties>
</file>