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 PANDANARUM 2024\"/>
    </mc:Choice>
  </mc:AlternateContent>
  <xr:revisionPtr revIDLastSave="0" documentId="13_ncr:1_{D5529132-3DC7-4197-843E-EAB853AB36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KAK'!$A$1:$O$69</definedName>
    <definedName name="_xlnm.Print_Area" localSheetId="1">RAB!$A$1:$R$44</definedName>
  </definedNames>
  <calcPr calcId="191029"/>
</workbook>
</file>

<file path=xl/calcChain.xml><?xml version="1.0" encoding="utf-8"?>
<calcChain xmlns="http://schemas.openxmlformats.org/spreadsheetml/2006/main">
  <c r="M35" i="2" l="1"/>
  <c r="M37" i="2"/>
  <c r="M36" i="2"/>
  <c r="M34" i="2"/>
  <c r="M33" i="2"/>
  <c r="M32" i="2"/>
  <c r="M31" i="2"/>
  <c r="M30" i="2" s="1"/>
  <c r="M29" i="2"/>
  <c r="M22" i="2"/>
  <c r="M25" i="2"/>
  <c r="M27" i="2"/>
  <c r="M26" i="2" s="1"/>
  <c r="M28" i="2"/>
  <c r="M24" i="2"/>
  <c r="M23" i="2" l="1"/>
  <c r="G4" i="2"/>
  <c r="M21" i="2" l="1"/>
  <c r="M20" i="2" s="1"/>
  <c r="M19" i="2" s="1"/>
  <c r="L44" i="2" l="1"/>
  <c r="L43" i="2"/>
  <c r="M38" i="2" l="1"/>
  <c r="Q38" i="2" l="1"/>
  <c r="B14" i="2"/>
  <c r="A19" i="2"/>
  <c r="B5" i="2"/>
  <c r="B44" i="2" l="1"/>
  <c r="B43" i="2"/>
  <c r="B40" i="2"/>
  <c r="K4" i="2"/>
  <c r="B4" i="2"/>
  <c r="K13" i="2" l="1"/>
  <c r="G13" i="2"/>
  <c r="B13" i="2"/>
  <c r="B11" i="2"/>
  <c r="K10" i="2"/>
  <c r="G10" i="2"/>
  <c r="B10" i="2"/>
  <c r="B8" i="2"/>
  <c r="K7" i="2"/>
  <c r="G7" i="2"/>
  <c r="B7" i="2"/>
  <c r="A57" i="1" l="1"/>
  <c r="A53" i="1"/>
  <c r="B60" i="1" l="1"/>
  <c r="A49" i="1"/>
  <c r="B48" i="1" s="1"/>
  <c r="B2" i="2"/>
  <c r="B1" i="2"/>
  <c r="C58" i="1" l="1"/>
  <c r="D58" i="1"/>
</calcChain>
</file>

<file path=xl/sharedStrings.xml><?xml version="1.0" encoding="utf-8"?>
<sst xmlns="http://schemas.openxmlformats.org/spreadsheetml/2006/main" count="249" uniqueCount="166">
  <si>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</si>
  <si>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</si>
  <si>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</si>
  <si>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</si>
  <si>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</si>
  <si>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</si>
  <si>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</si>
  <si>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</si>
  <si>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</si>
  <si>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</si>
  <si>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</si>
  <si>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</si>
  <si>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</si>
  <si>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</si>
  <si>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</si>
  <si>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</si>
  <si>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</si>
  <si>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</si>
  <si>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</si>
  <si>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</si>
  <si>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</si>
  <si>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</si>
  <si>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</si>
  <si>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</si>
  <si>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</si>
  <si>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</si>
  <si>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</si>
  <si>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</si>
  <si>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</si>
  <si>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</si>
  <si>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</si>
  <si>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</si>
  <si>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</si>
  <si>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</si>
  <si>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</si>
  <si>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</si>
  <si>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</si>
  <si>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</si>
  <si>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</si>
  <si>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</si>
  <si>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</si>
  <si>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</si>
  <si>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</si>
  <si>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</si>
  <si>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</si>
  <si>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</si>
  <si>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</si>
  <si>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</si>
  <si>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</si>
  <si>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</si>
  <si>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</si>
  <si>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</si>
  <si>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</si>
  <si>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</si>
  <si>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</si>
  <si>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</si>
  <si>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</si>
  <si>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</si>
  <si>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</si>
  <si>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</si>
  <si>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</si>
  <si>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</si>
  <si>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</si>
  <si>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</si>
  <si>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</si>
  <si>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</si>
  <si>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</si>
  <si>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</si>
  <si>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</si>
  <si>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</si>
  <si>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</si>
  <si>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</si>
  <si>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</si>
  <si>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</si>
  <si>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</si>
  <si>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</si>
  <si>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</si>
  <si>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</si>
  <si>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</si>
  <si>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</si>
  <si>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</si>
  <si>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</si>
  <si>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</si>
  <si>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</si>
  <si>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</si>
  <si>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</si>
  <si>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</si>
  <si>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</si>
  <si>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</si>
  <si>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</si>
  <si>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</si>
  <si>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</si>
  <si>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</si>
  <si>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</si>
  <si>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</si>
  <si>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</si>
  <si>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</si>
  <si>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</si>
  <si>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</si>
  <si>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</si>
  <si>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</si>
  <si>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</si>
  <si>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</si>
  <si>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</si>
  <si>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</si>
  <si>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</si>
  <si>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</si>
  <si>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</si>
  <si>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</si>
  <si>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</si>
  <si>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</si>
  <si>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</si>
  <si>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</si>
  <si>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</si>
  <si>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</si>
  <si>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</si>
  <si>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</si>
  <si>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</si>
  <si>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</si>
  <si>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</si>
  <si>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</si>
  <si>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</si>
  <si>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</si>
  <si>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</si>
  <si>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5. Permendagri Nomor 86 Tahun 2017 tentang Tata Cara Perencanaan, Pengendalian dan Evaluasi</t>
  </si>
  <si>
    <t>angka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</si>
  <si>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</si>
  <si>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</si>
  <si>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</si>
  <si>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Nilai SAKIP OPD</t>
  </si>
  <si>
    <t>Program Pembinaan dan Pengawasan Pemerintahan Desa</t>
  </si>
  <si>
    <t>Persentase  Pembinaan dan Pengawasan Pemerintahan Desa</t>
  </si>
  <si>
    <t>Fasilitasi, Rekomendasi dan Koordinasi Pembinaan dan Pengawasan Pemerintahan Desa</t>
  </si>
  <si>
    <t>Persentase Fasilitasi, Rekomendasi dan Koordinasi Pembinaan dan Pengawasan Pemerintahan Desa yang terselenggara</t>
  </si>
  <si>
    <t>SAKIP = 51,41</t>
  </si>
  <si>
    <t>17 dokumen</t>
  </si>
  <si>
    <t>Kecamatan Pandanarum</t>
  </si>
  <si>
    <t>Laporan</t>
  </si>
  <si>
    <t>Aparatur di Kecamatan Pandanarum dan Pemerintahan desa di Kecamatan Pandanarum</t>
  </si>
  <si>
    <t>NAJIB KUSBANDONO, S.Sos</t>
  </si>
  <si>
    <t>NIP. 19660604 198901 1 003</t>
  </si>
  <si>
    <t>SAGIYO S.IP</t>
  </si>
  <si>
    <t>NIP. 19721007 199903 1 007</t>
  </si>
  <si>
    <t>Fotocopy</t>
  </si>
  <si>
    <t>dus</t>
  </si>
  <si>
    <t>Lembar</t>
  </si>
  <si>
    <t>Komponen II Makan Minum Rapat</t>
  </si>
  <si>
    <t>Jamuan Makan</t>
  </si>
  <si>
    <t>Jamuan Minuman dan Makanan kecil</t>
  </si>
  <si>
    <t>Narasumber</t>
  </si>
  <si>
    <t>Fasilitasi Pelaksanaan Pemilihan Kepala Desa</t>
  </si>
  <si>
    <t xml:space="preserve">Jumlah Dokumen Fasilitasi dalam rangka Pelaksanaan Pemilihan Kepala Desa </t>
  </si>
  <si>
    <t>Memfasilitasi administrasi Pelaksanaan Pemilihan Kepala Desa</t>
  </si>
  <si>
    <t>Komponen I  Bahan Cetak</t>
  </si>
  <si>
    <t>Screen Baliho Banner Indoor</t>
  </si>
  <si>
    <t>Meter</t>
  </si>
  <si>
    <t>Komponen III Honorarium Panitia PILKADES Tk. Desa</t>
  </si>
  <si>
    <t>ketua</t>
  </si>
  <si>
    <t>Sekretaris</t>
  </si>
  <si>
    <t>Anggota</t>
  </si>
  <si>
    <t>OK</t>
  </si>
  <si>
    <t>Komponen IV Honorarium Panitia PILKADES Tk. Kecamatan</t>
  </si>
  <si>
    <t>-Bahan Cetak, Makan Minum, Honor Panitia, Danton dan Linmas</t>
  </si>
  <si>
    <t>Komponen V Honorarium Danton dan Linmas</t>
  </si>
  <si>
    <t>petugas piket dan kegiatan pameran</t>
  </si>
  <si>
    <t>insentif RT RW, PKK, LPMK, POSYANDU, LINMAS Kelurahan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</si>
</sst>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/>
  </cellStyleXfs>
  <cellXfs count="134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8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1" fillId="2" borderId="1" xfId="1" applyNumberFormat="1" applyFont="1" applyFill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6" fillId="0" borderId="0" xfId="0" applyFont="1"/>
    <xf numFmtId="0" fontId="17" fillId="0" borderId="0" xfId="0" quotePrefix="1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164" fontId="4" fillId="0" borderId="0" xfId="2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19" fillId="0" borderId="0" xfId="0" applyFont="1"/>
    <xf numFmtId="0" fontId="16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168" fontId="21" fillId="0" borderId="8" xfId="3" applyNumberFormat="1" applyFont="1" applyBorder="1" applyAlignment="1">
      <alignment vertical="top" shrinkToFit="1"/>
    </xf>
    <xf numFmtId="0" fontId="21" fillId="0" borderId="9" xfId="3" applyFont="1" applyBorder="1" applyAlignment="1">
      <alignment horizontal="left" vertical="top"/>
    </xf>
    <xf numFmtId="0" fontId="21" fillId="0" borderId="3" xfId="3" applyFont="1" applyBorder="1" applyAlignment="1">
      <alignment horizontal="left" vertical="top"/>
    </xf>
    <xf numFmtId="169" fontId="21" fillId="0" borderId="1" xfId="3" applyNumberFormat="1" applyFont="1" applyBorder="1" applyAlignment="1">
      <alignment horizontal="right" vertical="top" shrinkToFit="1"/>
    </xf>
    <xf numFmtId="3" fontId="9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8" fontId="21" fillId="0" borderId="2" xfId="3" applyNumberFormat="1" applyFont="1" applyBorder="1" applyAlignment="1">
      <alignment vertical="top" shrinkToFit="1"/>
    </xf>
    <xf numFmtId="169" fontId="21" fillId="0" borderId="2" xfId="3" applyNumberFormat="1" applyFont="1" applyBorder="1" applyAlignment="1">
      <alignment horizontal="right" vertical="top" shrinkToFit="1"/>
    </xf>
    <xf numFmtId="166" fontId="11" fillId="0" borderId="5" xfId="0" applyNumberFormat="1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1" fillId="4" borderId="5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6" fontId="8" fillId="0" borderId="1" xfId="1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11" fillId="4" borderId="5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1" fillId="0" borderId="1" xfId="3" applyFont="1" applyBorder="1" applyAlignment="1">
      <alignment horizontal="left" vertical="top"/>
    </xf>
    <xf numFmtId="166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6" fontId="8" fillId="0" borderId="1" xfId="1" applyNumberFormat="1" applyFont="1" applyBorder="1" applyAlignment="1">
      <alignment horizontal="center" vertical="center"/>
    </xf>
    <xf numFmtId="0" fontId="21" fillId="0" borderId="2" xfId="3" applyFont="1" applyBorder="1" applyAlignment="1">
      <alignment horizontal="left" vertical="top"/>
    </xf>
    <xf numFmtId="0" fontId="21" fillId="0" borderId="3" xfId="3" applyFont="1" applyBorder="1" applyAlignment="1">
      <alignment horizontal="left" vertical="top"/>
    </xf>
    <xf numFmtId="0" fontId="21" fillId="0" borderId="4" xfId="3" applyFont="1" applyBorder="1" applyAlignment="1">
      <alignment horizontal="left" vertical="top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7" fontId="8" fillId="0" borderId="1" xfId="0" applyNumberFormat="1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166" fontId="8" fillId="0" borderId="2" xfId="1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0" fontId="21" fillId="0" borderId="1" xfId="3" applyFont="1" applyBorder="1" applyAlignment="1">
      <alignment horizontal="left" vertical="top" wrapText="1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9"/>
  <sheetViews>
    <sheetView tabSelected="1" view="pageBreakPreview" zoomScale="85" zoomScaleNormal="85" zoomScaleSheetLayoutView="85" workbookViewId="0">
      <selection activeCell="D62" sqref="D62"/>
    </sheetView>
  </sheetViews>
  <sheetFormatPr defaultRowHeight="15" x14ac:dyDescent="0.25"/>
  <cols>
    <col min="1" max="1" width="33.5703125" customWidth="1"/>
    <col min="2" max="2" width="12.140625" customWidth="1"/>
    <col min="3" max="13" width="10.5703125" customWidth="1"/>
    <col min="14" max="14" width="12.5703125" customWidth="1"/>
  </cols>
  <sheetData>
    <row r="1" spans="1:15" x14ac:dyDescent="0.25">
      <c r="C1" s="14" t="s">
        <v>49</v>
      </c>
    </row>
    <row r="3" spans="1:15" x14ac:dyDescent="0.25">
      <c r="A3" s="1" t="s">
        <v>0</v>
      </c>
      <c r="B3" s="80" t="s">
        <v>136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5" x14ac:dyDescent="0.25">
      <c r="A4" s="1" t="s">
        <v>1</v>
      </c>
      <c r="B4" s="80" t="s">
        <v>136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O4" s="50"/>
    </row>
    <row r="5" spans="1:15" x14ac:dyDescent="0.25">
      <c r="A5" s="93" t="s">
        <v>58</v>
      </c>
      <c r="B5" s="81" t="s">
        <v>8</v>
      </c>
      <c r="C5" s="81"/>
      <c r="D5" s="81"/>
      <c r="E5" s="81"/>
      <c r="F5" s="81"/>
      <c r="G5" s="81" t="s">
        <v>10</v>
      </c>
      <c r="H5" s="81"/>
      <c r="I5" s="81"/>
      <c r="J5" s="81"/>
      <c r="K5" s="81" t="s">
        <v>9</v>
      </c>
      <c r="L5" s="81"/>
      <c r="M5" s="81"/>
      <c r="O5" s="50"/>
    </row>
    <row r="6" spans="1:15" ht="31.5" customHeight="1" x14ac:dyDescent="0.25">
      <c r="A6" s="93"/>
      <c r="B6" s="72" t="s">
        <v>129</v>
      </c>
      <c r="C6" s="72"/>
      <c r="D6" s="72"/>
      <c r="E6" s="72"/>
      <c r="F6" s="72"/>
      <c r="G6" s="84">
        <v>54</v>
      </c>
      <c r="H6" s="85"/>
      <c r="I6" s="85"/>
      <c r="J6" s="85"/>
      <c r="K6" s="85" t="s">
        <v>125</v>
      </c>
      <c r="L6" s="85"/>
      <c r="M6" s="85"/>
      <c r="O6" s="50"/>
    </row>
    <row r="7" spans="1:15" x14ac:dyDescent="0.25">
      <c r="A7" s="1" t="s">
        <v>2</v>
      </c>
      <c r="B7" s="80" t="s">
        <v>130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O7" s="50"/>
    </row>
    <row r="8" spans="1:15" x14ac:dyDescent="0.25">
      <c r="A8" s="82" t="s">
        <v>3</v>
      </c>
      <c r="B8" s="81" t="s">
        <v>8</v>
      </c>
      <c r="C8" s="81"/>
      <c r="D8" s="81"/>
      <c r="E8" s="81"/>
      <c r="F8" s="81"/>
      <c r="G8" s="81" t="s">
        <v>10</v>
      </c>
      <c r="H8" s="81"/>
      <c r="I8" s="81"/>
      <c r="J8" s="81"/>
      <c r="K8" s="81" t="s">
        <v>9</v>
      </c>
      <c r="L8" s="81"/>
      <c r="M8" s="81"/>
      <c r="O8" s="50"/>
    </row>
    <row r="9" spans="1:15" s="29" customFormat="1" ht="36.75" customHeight="1" x14ac:dyDescent="0.25">
      <c r="A9" s="82"/>
      <c r="B9" s="83" t="s">
        <v>131</v>
      </c>
      <c r="C9" s="83"/>
      <c r="D9" s="83"/>
      <c r="E9" s="83"/>
      <c r="F9" s="83"/>
      <c r="G9" s="82">
        <v>100</v>
      </c>
      <c r="H9" s="82"/>
      <c r="I9" s="82"/>
      <c r="J9" s="82"/>
      <c r="K9" s="82" t="s">
        <v>50</v>
      </c>
      <c r="L9" s="82"/>
      <c r="M9" s="82"/>
      <c r="O9" s="50"/>
    </row>
    <row r="10" spans="1:15" ht="15" customHeight="1" x14ac:dyDescent="0.25">
      <c r="A10" s="1" t="s">
        <v>4</v>
      </c>
      <c r="B10" s="86" t="s">
        <v>132</v>
      </c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O10" s="50"/>
    </row>
    <row r="11" spans="1:15" x14ac:dyDescent="0.25">
      <c r="A11" s="82" t="s">
        <v>5</v>
      </c>
      <c r="B11" s="81" t="s">
        <v>8</v>
      </c>
      <c r="C11" s="81"/>
      <c r="D11" s="81"/>
      <c r="E11" s="81"/>
      <c r="F11" s="81"/>
      <c r="G11" s="81" t="s">
        <v>10</v>
      </c>
      <c r="H11" s="81"/>
      <c r="I11" s="81"/>
      <c r="J11" s="81"/>
      <c r="K11" s="81" t="s">
        <v>9</v>
      </c>
      <c r="L11" s="81"/>
      <c r="M11" s="81"/>
      <c r="O11" s="50"/>
    </row>
    <row r="12" spans="1:15" s="29" customFormat="1" ht="28.5" customHeight="1" x14ac:dyDescent="0.25">
      <c r="A12" s="82"/>
      <c r="B12" s="83" t="s">
        <v>133</v>
      </c>
      <c r="C12" s="83"/>
      <c r="D12" s="83"/>
      <c r="E12" s="83"/>
      <c r="F12" s="83"/>
      <c r="G12" s="82">
        <v>100</v>
      </c>
      <c r="H12" s="82"/>
      <c r="I12" s="82"/>
      <c r="J12" s="82"/>
      <c r="K12" s="82" t="s">
        <v>50</v>
      </c>
      <c r="L12" s="82"/>
      <c r="M12" s="82"/>
    </row>
    <row r="13" spans="1:15" x14ac:dyDescent="0.25">
      <c r="A13" s="1" t="s">
        <v>6</v>
      </c>
      <c r="B13" s="80" t="s">
        <v>150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O13" s="50"/>
    </row>
    <row r="14" spans="1:15" x14ac:dyDescent="0.25">
      <c r="A14" s="82" t="s">
        <v>7</v>
      </c>
      <c r="B14" s="81" t="s">
        <v>8</v>
      </c>
      <c r="C14" s="81"/>
      <c r="D14" s="81"/>
      <c r="E14" s="81"/>
      <c r="F14" s="81"/>
      <c r="G14" s="81" t="s">
        <v>10</v>
      </c>
      <c r="H14" s="81"/>
      <c r="I14" s="81"/>
      <c r="J14" s="81"/>
      <c r="K14" s="81" t="s">
        <v>9</v>
      </c>
      <c r="L14" s="81"/>
      <c r="M14" s="81"/>
      <c r="O14" s="50"/>
    </row>
    <row r="15" spans="1:15" s="29" customFormat="1" ht="50.25" customHeight="1" x14ac:dyDescent="0.25">
      <c r="A15" s="82"/>
      <c r="B15" s="87" t="s">
        <v>151</v>
      </c>
      <c r="C15" s="88"/>
      <c r="D15" s="88"/>
      <c r="E15" s="88"/>
      <c r="F15" s="89"/>
      <c r="G15" s="90">
        <v>1</v>
      </c>
      <c r="H15" s="82"/>
      <c r="I15" s="82"/>
      <c r="J15" s="82"/>
      <c r="K15" s="82" t="s">
        <v>137</v>
      </c>
      <c r="L15" s="82"/>
      <c r="M15" s="82"/>
      <c r="O15" s="50"/>
    </row>
    <row r="16" spans="1:15" x14ac:dyDescent="0.25">
      <c r="A16" s="80" t="s">
        <v>11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O16" s="50"/>
    </row>
    <row r="17" spans="1:15" x14ac:dyDescent="0.25">
      <c r="A17" s="1" t="s">
        <v>12</v>
      </c>
      <c r="B17" s="63" t="s">
        <v>52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O17" s="50"/>
    </row>
    <row r="18" spans="1:15" x14ac:dyDescent="0.25">
      <c r="A18" s="1"/>
      <c r="B18" s="63" t="s">
        <v>53</v>
      </c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O18" s="50"/>
    </row>
    <row r="19" spans="1:15" x14ac:dyDescent="0.25">
      <c r="A19" s="1"/>
      <c r="B19" s="63" t="s">
        <v>54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</row>
    <row r="20" spans="1:15" x14ac:dyDescent="0.25">
      <c r="A20" s="1"/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</row>
    <row r="21" spans="1:15" hidden="1" x14ac:dyDescent="0.25">
      <c r="A21" s="1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</row>
    <row r="22" spans="1:15" hidden="1" x14ac:dyDescent="0.25">
      <c r="A22" s="1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</row>
    <row r="23" spans="1:15" x14ac:dyDescent="0.25">
      <c r="A23" s="1"/>
      <c r="B23" s="94" t="s">
        <v>124</v>
      </c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6"/>
    </row>
    <row r="24" spans="1:15" x14ac:dyDescent="0.25">
      <c r="A24" s="1"/>
      <c r="B24" s="31" t="s">
        <v>127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5" x14ac:dyDescent="0.25">
      <c r="A25" s="1"/>
      <c r="B25" s="31" t="s">
        <v>126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5" x14ac:dyDescent="0.25">
      <c r="A26" s="1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  <c r="N26" s="50"/>
    </row>
    <row r="27" spans="1:15" x14ac:dyDescent="0.25">
      <c r="A27" s="1" t="s">
        <v>13</v>
      </c>
      <c r="B27" s="72" t="s">
        <v>152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50"/>
    </row>
    <row r="28" spans="1:15" ht="16.5" customHeight="1" x14ac:dyDescent="0.25">
      <c r="A28" s="1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</row>
    <row r="29" spans="1:15" hidden="1" x14ac:dyDescent="0.25">
      <c r="A29" s="1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</row>
    <row r="30" spans="1:15" hidden="1" x14ac:dyDescent="0.25">
      <c r="A30" s="1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</row>
    <row r="31" spans="1:15" hidden="1" x14ac:dyDescent="0.25">
      <c r="A31" s="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</row>
    <row r="32" spans="1:15" hidden="1" x14ac:dyDescent="0.25">
      <c r="A32" s="1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</row>
    <row r="33" spans="1:13" x14ac:dyDescent="0.25">
      <c r="A33" s="1" t="s">
        <v>59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</row>
    <row r="34" spans="1:13" x14ac:dyDescent="0.25">
      <c r="A34" s="22" t="s">
        <v>60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</row>
    <row r="35" spans="1:13" x14ac:dyDescent="0.25">
      <c r="A35" s="22" t="s">
        <v>92</v>
      </c>
      <c r="B35" s="68" t="s">
        <v>134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</row>
    <row r="36" spans="1:13" x14ac:dyDescent="0.25">
      <c r="A36" s="22" t="s">
        <v>62</v>
      </c>
      <c r="B36" s="100">
        <v>1</v>
      </c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</row>
    <row r="37" spans="1:13" x14ac:dyDescent="0.25">
      <c r="A37" s="22" t="s">
        <v>63</v>
      </c>
      <c r="B37" s="97">
        <v>1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x14ac:dyDescent="0.25">
      <c r="A38" s="22" t="s">
        <v>64</v>
      </c>
      <c r="B38" s="68" t="s">
        <v>135</v>
      </c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</row>
    <row r="39" spans="1:13" x14ac:dyDescent="0.25">
      <c r="A39" s="22" t="s">
        <v>61</v>
      </c>
      <c r="B39" s="99" t="s">
        <v>51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</row>
    <row r="40" spans="1:13" x14ac:dyDescent="0.25">
      <c r="A40" s="2" t="s">
        <v>14</v>
      </c>
      <c r="B40" s="91" t="s">
        <v>138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</row>
    <row r="41" spans="1:13" x14ac:dyDescent="0.25">
      <c r="A41" s="1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</row>
    <row r="42" spans="1:13" x14ac:dyDescent="0.25">
      <c r="A42" s="73" t="s">
        <v>15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5"/>
    </row>
    <row r="43" spans="1:13" x14ac:dyDescent="0.25">
      <c r="A43" s="1" t="s">
        <v>16</v>
      </c>
      <c r="B43" s="76" t="s">
        <v>55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8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41</v>
      </c>
      <c r="B46" s="66" t="s">
        <v>123</v>
      </c>
      <c r="C46" s="64"/>
      <c r="D46" s="64"/>
      <c r="E46" s="62"/>
      <c r="F46" s="62"/>
      <c r="G46" s="64"/>
      <c r="H46" s="62"/>
      <c r="I46" s="62"/>
      <c r="J46" s="62"/>
      <c r="K46" s="62"/>
      <c r="L46" s="62"/>
      <c r="M46" s="62"/>
    </row>
    <row r="47" spans="1:13" s="29" customFormat="1" ht="30" x14ac:dyDescent="0.25">
      <c r="A47" s="20" t="s">
        <v>162</v>
      </c>
      <c r="B47" s="67"/>
      <c r="C47" s="65"/>
      <c r="D47" s="65"/>
      <c r="E47" s="61"/>
      <c r="F47" s="61"/>
      <c r="G47" s="65"/>
      <c r="H47" s="61"/>
      <c r="I47" s="61"/>
      <c r="J47" s="61"/>
      <c r="K47" s="61"/>
      <c r="L47" s="61"/>
      <c r="M47" s="61"/>
    </row>
    <row r="48" spans="1:13" x14ac:dyDescent="0.25">
      <c r="A48" s="12" t="s">
        <v>47</v>
      </c>
      <c r="B48" s="60">
        <f>A49</f>
        <v>25000000</v>
      </c>
      <c r="C48" s="79"/>
      <c r="D48" s="79"/>
      <c r="E48" s="62"/>
      <c r="F48" s="60"/>
      <c r="G48" s="60"/>
      <c r="H48" s="62"/>
      <c r="I48" s="62"/>
      <c r="J48" s="62"/>
      <c r="K48" s="62"/>
      <c r="L48" s="62"/>
      <c r="M48" s="62"/>
    </row>
    <row r="49" spans="1:18" x14ac:dyDescent="0.25">
      <c r="A49" s="15">
        <f>RAB!M19</f>
        <v>25000000</v>
      </c>
      <c r="B49" s="61"/>
      <c r="C49" s="65"/>
      <c r="D49" s="65"/>
      <c r="E49" s="61"/>
      <c r="F49" s="61"/>
      <c r="G49" s="61"/>
      <c r="H49" s="61"/>
      <c r="I49" s="61"/>
      <c r="J49" s="61"/>
      <c r="K49" s="61"/>
      <c r="L49" s="61"/>
      <c r="M49" s="61"/>
    </row>
    <row r="50" spans="1:18" hidden="1" x14ac:dyDescent="0.25">
      <c r="A50" s="6" t="s">
        <v>42</v>
      </c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</row>
    <row r="51" spans="1:18" hidden="1" x14ac:dyDescent="0.25">
      <c r="A51" s="10" t="s">
        <v>46</v>
      </c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</row>
    <row r="52" spans="1:18" hidden="1" x14ac:dyDescent="0.25">
      <c r="A52" s="12" t="s">
        <v>47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</row>
    <row r="53" spans="1:18" hidden="1" x14ac:dyDescent="0.25">
      <c r="A53" s="15" t="e">
        <f>RAB!#REF!</f>
        <v>#REF!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</row>
    <row r="54" spans="1:18" hidden="1" x14ac:dyDescent="0.25">
      <c r="A54" s="6" t="s">
        <v>43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</row>
    <row r="55" spans="1:18" hidden="1" x14ac:dyDescent="0.25">
      <c r="A55" s="10" t="s">
        <v>46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</row>
    <row r="56" spans="1:18" hidden="1" x14ac:dyDescent="0.25">
      <c r="A56" s="13" t="s">
        <v>47</v>
      </c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</row>
    <row r="57" spans="1:18" hidden="1" x14ac:dyDescent="0.25">
      <c r="A57" s="15" t="e">
        <f>RAB!#REF!</f>
        <v>#REF!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</row>
    <row r="58" spans="1:18" x14ac:dyDescent="0.25">
      <c r="A58" s="11" t="s">
        <v>48</v>
      </c>
      <c r="B58" s="17"/>
      <c r="C58" s="17">
        <f>C48</f>
        <v>0</v>
      </c>
      <c r="D58" s="17">
        <f>D48</f>
        <v>0</v>
      </c>
      <c r="E58" s="17"/>
      <c r="F58" s="17"/>
      <c r="G58" s="17"/>
      <c r="H58" s="17"/>
      <c r="I58" s="17"/>
      <c r="J58" s="17"/>
      <c r="K58" s="17"/>
      <c r="L58" s="17"/>
      <c r="M58" s="17"/>
      <c r="Q58" s="16"/>
    </row>
    <row r="59" spans="1:18" x14ac:dyDescent="0.25">
      <c r="A59" s="2" t="s">
        <v>30</v>
      </c>
      <c r="B59" s="71" t="s">
        <v>128</v>
      </c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</row>
    <row r="60" spans="1:18" x14ac:dyDescent="0.25">
      <c r="A60" s="2" t="s">
        <v>31</v>
      </c>
      <c r="B60" s="70">
        <f>RAB!M38</f>
        <v>25000000</v>
      </c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R60" s="5" t="s">
        <v>40</v>
      </c>
    </row>
    <row r="63" spans="1:18" x14ac:dyDescent="0.25">
      <c r="B63" s="19" t="s">
        <v>45</v>
      </c>
      <c r="C63" s="14"/>
      <c r="D63" s="14"/>
      <c r="J63" s="19" t="s">
        <v>32</v>
      </c>
    </row>
    <row r="64" spans="1:18" x14ac:dyDescent="0.25">
      <c r="B64" s="18"/>
      <c r="C64" s="18"/>
      <c r="D64" s="18"/>
      <c r="I64" s="18"/>
      <c r="J64" s="18"/>
    </row>
    <row r="65" spans="2:12" x14ac:dyDescent="0.25">
      <c r="B65" s="18"/>
      <c r="C65" s="18"/>
      <c r="D65" s="18"/>
      <c r="I65" s="18"/>
      <c r="J65" s="18"/>
    </row>
    <row r="66" spans="2:12" x14ac:dyDescent="0.25">
      <c r="B66" s="18"/>
      <c r="C66" s="18"/>
      <c r="D66" s="18"/>
      <c r="I66" s="18"/>
      <c r="J66" s="18"/>
    </row>
    <row r="67" spans="2:12" x14ac:dyDescent="0.25">
      <c r="B67" s="18"/>
      <c r="C67" s="18"/>
      <c r="D67" s="18"/>
      <c r="J67" s="14"/>
      <c r="K67" s="14"/>
    </row>
    <row r="68" spans="2:12" ht="15.75" x14ac:dyDescent="0.3">
      <c r="B68" s="38" t="s">
        <v>139</v>
      </c>
      <c r="C68" s="36"/>
      <c r="D68" s="36"/>
      <c r="J68" s="39" t="s">
        <v>141</v>
      </c>
      <c r="K68" s="48"/>
      <c r="L68" s="28"/>
    </row>
    <row r="69" spans="2:12" ht="15.75" x14ac:dyDescent="0.3">
      <c r="B69" s="35" t="s">
        <v>140</v>
      </c>
      <c r="C69" s="37"/>
      <c r="D69" s="37"/>
      <c r="J69" s="40" t="s">
        <v>142</v>
      </c>
      <c r="K69" s="49"/>
      <c r="L69" s="28"/>
    </row>
  </sheetData>
  <mergeCells count="127">
    <mergeCell ref="B54:B55"/>
    <mergeCell ref="L52:L53"/>
    <mergeCell ref="B50:B51"/>
    <mergeCell ref="C50:C51"/>
    <mergeCell ref="K50:K51"/>
    <mergeCell ref="K56:K57"/>
    <mergeCell ref="L56:L57"/>
    <mergeCell ref="M56:M57"/>
    <mergeCell ref="C54:C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54:L55"/>
    <mergeCell ref="M54:M55"/>
    <mergeCell ref="G54:G55"/>
    <mergeCell ref="H54:H55"/>
    <mergeCell ref="I54:I55"/>
    <mergeCell ref="J54:J55"/>
    <mergeCell ref="K54:K55"/>
    <mergeCell ref="A5:A6"/>
    <mergeCell ref="D54:D55"/>
    <mergeCell ref="E54:E55"/>
    <mergeCell ref="F54:F55"/>
    <mergeCell ref="D50:D51"/>
    <mergeCell ref="E50:E51"/>
    <mergeCell ref="F50:F51"/>
    <mergeCell ref="B23:M23"/>
    <mergeCell ref="B37:M37"/>
    <mergeCell ref="B33:M33"/>
    <mergeCell ref="B34:M34"/>
    <mergeCell ref="B39:M39"/>
    <mergeCell ref="B36:M36"/>
    <mergeCell ref="B38:M38"/>
    <mergeCell ref="M52:M53"/>
    <mergeCell ref="G50:G51"/>
    <mergeCell ref="H50:H51"/>
    <mergeCell ref="I50:I51"/>
    <mergeCell ref="J50:J51"/>
    <mergeCell ref="L50:L51"/>
    <mergeCell ref="M50:M51"/>
    <mergeCell ref="B52:B53"/>
    <mergeCell ref="C52:C53"/>
    <mergeCell ref="D52:D53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L48:L49"/>
    <mergeCell ref="M48:M49"/>
    <mergeCell ref="B40:M40"/>
    <mergeCell ref="B41:M41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60:M60"/>
    <mergeCell ref="B59:M59"/>
    <mergeCell ref="B27:M32"/>
    <mergeCell ref="A42:M42"/>
    <mergeCell ref="B43:M43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E52:E53"/>
    <mergeCell ref="F52:F53"/>
    <mergeCell ref="G52:G53"/>
    <mergeCell ref="H52:H53"/>
    <mergeCell ref="I52:I53"/>
    <mergeCell ref="J52:J53"/>
    <mergeCell ref="K52:K53"/>
    <mergeCell ref="G48:G49"/>
    <mergeCell ref="H48:H49"/>
    <mergeCell ref="J46:J47"/>
    <mergeCell ref="K46:K47"/>
    <mergeCell ref="L46:L47"/>
    <mergeCell ref="B17:M17"/>
    <mergeCell ref="B18:M18"/>
    <mergeCell ref="B19:M19"/>
    <mergeCell ref="B20:M20"/>
    <mergeCell ref="C46:C47"/>
    <mergeCell ref="M46:M47"/>
    <mergeCell ref="B46:B47"/>
    <mergeCell ref="H46:H47"/>
    <mergeCell ref="I46:I47"/>
    <mergeCell ref="B21:M21"/>
    <mergeCell ref="B22:M22"/>
    <mergeCell ref="B35:M35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9:M59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4"/>
  <sheetViews>
    <sheetView view="pageBreakPreview" topLeftCell="B12" zoomScaleNormal="100" zoomScaleSheetLayoutView="100" workbookViewId="0">
      <selection activeCell="F43" sqref="F43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6" width="9.140625" style="42"/>
    <col min="7" max="7" width="10" style="42" customWidth="1"/>
    <col min="8" max="10" width="9.140625" style="42"/>
    <col min="11" max="11" width="9.5703125" style="42" customWidth="1"/>
    <col min="12" max="12" width="11.7109375" style="42" customWidth="1"/>
    <col min="13" max="15" width="9.140625" style="42"/>
    <col min="16" max="16" width="15.42578125" style="42" customWidth="1"/>
    <col min="17" max="17" width="9.140625" style="42" customWidth="1"/>
    <col min="18" max="16384" width="9.140625" style="42"/>
  </cols>
  <sheetData>
    <row r="1" spans="1:14" x14ac:dyDescent="0.25">
      <c r="A1" s="41" t="s">
        <v>0</v>
      </c>
      <c r="B1" s="80" t="str">
        <f>'FORMAT KAK'!B3:M3</f>
        <v>Kecamatan Pandanarum</v>
      </c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4" x14ac:dyDescent="0.25">
      <c r="A2" s="41" t="s">
        <v>1</v>
      </c>
      <c r="B2" s="80" t="str">
        <f>'FORMAT KAK'!B4:M4</f>
        <v>Kecamatan Pandanarum</v>
      </c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4" x14ac:dyDescent="0.25">
      <c r="A3" s="111" t="s">
        <v>58</v>
      </c>
      <c r="B3" s="112" t="s">
        <v>8</v>
      </c>
      <c r="C3" s="112"/>
      <c r="D3" s="112"/>
      <c r="E3" s="112"/>
      <c r="F3" s="112"/>
      <c r="G3" s="112" t="s">
        <v>10</v>
      </c>
      <c r="H3" s="112"/>
      <c r="I3" s="112"/>
      <c r="J3" s="112"/>
      <c r="K3" s="112" t="s">
        <v>9</v>
      </c>
      <c r="L3" s="112"/>
    </row>
    <row r="4" spans="1:14" x14ac:dyDescent="0.25">
      <c r="A4" s="111"/>
      <c r="B4" s="118" t="str">
        <f>'FORMAT KAK'!B6:F6</f>
        <v>Nilai SAKIP OPD</v>
      </c>
      <c r="C4" s="119"/>
      <c r="D4" s="119"/>
      <c r="E4" s="119"/>
      <c r="F4" s="120"/>
      <c r="G4" s="112">
        <f>'FORMAT KAK'!G6:J6</f>
        <v>54</v>
      </c>
      <c r="H4" s="112"/>
      <c r="I4" s="112"/>
      <c r="J4" s="112"/>
      <c r="K4" s="112" t="str">
        <f>'FORMAT KAK'!K6:M6</f>
        <v>angka</v>
      </c>
      <c r="L4" s="112"/>
    </row>
    <row r="5" spans="1:14" x14ac:dyDescent="0.25">
      <c r="A5" s="41" t="s">
        <v>2</v>
      </c>
      <c r="B5" s="113" t="str">
        <f>'FORMAT KAK'!B7:M7</f>
        <v>Program Pembinaan dan Pengawasan Pemerintahan Desa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4" x14ac:dyDescent="0.25">
      <c r="A6" s="101" t="s">
        <v>3</v>
      </c>
      <c r="B6" s="112" t="s">
        <v>8</v>
      </c>
      <c r="C6" s="112"/>
      <c r="D6" s="112"/>
      <c r="E6" s="112"/>
      <c r="F6" s="112"/>
      <c r="G6" s="112" t="s">
        <v>10</v>
      </c>
      <c r="H6" s="112"/>
      <c r="I6" s="112"/>
      <c r="J6" s="112"/>
      <c r="K6" s="112" t="s">
        <v>9</v>
      </c>
      <c r="L6" s="112"/>
    </row>
    <row r="7" spans="1:14" s="43" customFormat="1" ht="34.5" customHeight="1" x14ac:dyDescent="0.25">
      <c r="A7" s="101"/>
      <c r="B7" s="117" t="str">
        <f>'FORMAT KAK'!B9:F9</f>
        <v>Persentase  Pembinaan dan Pengawasan Pemerintahan Desa</v>
      </c>
      <c r="C7" s="117"/>
      <c r="D7" s="117"/>
      <c r="E7" s="117"/>
      <c r="F7" s="117"/>
      <c r="G7" s="101">
        <f>'FORMAT KAK'!G9:J9</f>
        <v>100</v>
      </c>
      <c r="H7" s="101"/>
      <c r="I7" s="101"/>
      <c r="J7" s="101"/>
      <c r="K7" s="101" t="str">
        <f>'FORMAT KAK'!K9:M9</f>
        <v>%</v>
      </c>
      <c r="L7" s="101"/>
    </row>
    <row r="8" spans="1:14" x14ac:dyDescent="0.25">
      <c r="A8" s="41" t="s">
        <v>4</v>
      </c>
      <c r="B8" s="80" t="str">
        <f>'FORMAT KAK'!B10:M10</f>
        <v>Fasilitasi, Rekomendasi dan Koordinasi Pembinaan dan Pengawasan Pemerintahan Desa</v>
      </c>
      <c r="C8" s="80"/>
      <c r="D8" s="80"/>
      <c r="E8" s="80"/>
      <c r="F8" s="80"/>
      <c r="G8" s="80"/>
      <c r="H8" s="80"/>
      <c r="I8" s="80"/>
      <c r="J8" s="80"/>
      <c r="K8" s="80"/>
      <c r="L8" s="80"/>
    </row>
    <row r="9" spans="1:14" x14ac:dyDescent="0.25">
      <c r="A9" s="101" t="s">
        <v>5</v>
      </c>
      <c r="B9" s="112" t="s">
        <v>8</v>
      </c>
      <c r="C9" s="112"/>
      <c r="D9" s="112"/>
      <c r="E9" s="112"/>
      <c r="F9" s="112"/>
      <c r="G9" s="112" t="s">
        <v>10</v>
      </c>
      <c r="H9" s="112"/>
      <c r="I9" s="112"/>
      <c r="J9" s="112"/>
      <c r="K9" s="130" t="s">
        <v>9</v>
      </c>
      <c r="L9" s="112"/>
    </row>
    <row r="10" spans="1:14" s="43" customFormat="1" ht="45" customHeight="1" x14ac:dyDescent="0.25">
      <c r="A10" s="101"/>
      <c r="B10" s="114" t="str">
        <f>'FORMAT KAK'!B12:F12</f>
        <v>Persentase Fasilitasi, Rekomendasi dan Koordinasi Pembinaan dan Pengawasan Pemerintahan Desa yang terselenggara</v>
      </c>
      <c r="C10" s="115"/>
      <c r="D10" s="115"/>
      <c r="E10" s="115"/>
      <c r="F10" s="116"/>
      <c r="G10" s="101">
        <f>'FORMAT KAK'!G12:J12</f>
        <v>100</v>
      </c>
      <c r="H10" s="101"/>
      <c r="I10" s="101"/>
      <c r="J10" s="101"/>
      <c r="K10" s="101" t="str">
        <f>'FORMAT KAK'!K12:M12</f>
        <v>%</v>
      </c>
      <c r="L10" s="101"/>
    </row>
    <row r="11" spans="1:14" x14ac:dyDescent="0.25">
      <c r="A11" s="41" t="s">
        <v>6</v>
      </c>
      <c r="B11" s="80" t="str">
        <f>'FORMAT KAK'!B13:M13</f>
        <v>Fasilitasi Pelaksanaan Pemilihan Kepala Desa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4" x14ac:dyDescent="0.25">
      <c r="A12" s="101" t="s">
        <v>7</v>
      </c>
      <c r="B12" s="112" t="s">
        <v>8</v>
      </c>
      <c r="C12" s="112"/>
      <c r="D12" s="112"/>
      <c r="E12" s="112"/>
      <c r="F12" s="112"/>
      <c r="G12" s="112" t="s">
        <v>10</v>
      </c>
      <c r="H12" s="112"/>
      <c r="I12" s="112"/>
      <c r="J12" s="112"/>
      <c r="K12" s="112" t="s">
        <v>9</v>
      </c>
      <c r="L12" s="112"/>
    </row>
    <row r="13" spans="1:14" s="43" customFormat="1" ht="30.75" customHeight="1" x14ac:dyDescent="0.25">
      <c r="A13" s="101"/>
      <c r="B13" s="114" t="str">
        <f>'FORMAT KAK'!B15:F15</f>
        <v xml:space="preserve">Jumlah Dokumen Fasilitasi dalam rangka Pelaksanaan Pemilihan Kepala Desa </v>
      </c>
      <c r="C13" s="115"/>
      <c r="D13" s="115"/>
      <c r="E13" s="115"/>
      <c r="F13" s="116"/>
      <c r="G13" s="101">
        <f>'FORMAT KAK'!G15:J15</f>
        <v>1</v>
      </c>
      <c r="H13" s="101"/>
      <c r="I13" s="101"/>
      <c r="J13" s="101"/>
      <c r="K13" s="101" t="str">
        <f>'FORMAT KAK'!K15:M15</f>
        <v>Laporan</v>
      </c>
      <c r="L13" s="101"/>
    </row>
    <row r="14" spans="1:14" x14ac:dyDescent="0.25">
      <c r="A14" s="2" t="s">
        <v>33</v>
      </c>
      <c r="B14" s="121">
        <f>M38</f>
        <v>25000000</v>
      </c>
      <c r="C14" s="121"/>
      <c r="D14" s="121"/>
      <c r="E14" s="121"/>
      <c r="F14" s="121"/>
      <c r="G14" s="121"/>
      <c r="H14" s="121"/>
      <c r="I14" s="121"/>
      <c r="J14" s="121"/>
      <c r="K14" s="121"/>
      <c r="L14" s="121"/>
    </row>
    <row r="16" spans="1:14" x14ac:dyDescent="0.25">
      <c r="A16" s="125" t="s">
        <v>34</v>
      </c>
      <c r="B16" s="125"/>
      <c r="C16" s="125"/>
      <c r="D16" s="125"/>
      <c r="E16" s="125"/>
      <c r="F16" s="125" t="s">
        <v>35</v>
      </c>
      <c r="G16" s="125"/>
      <c r="H16" s="125" t="s">
        <v>38</v>
      </c>
      <c r="I16" s="125"/>
      <c r="J16" s="127" t="s">
        <v>39</v>
      </c>
      <c r="K16" s="127"/>
      <c r="L16" s="125" t="s">
        <v>37</v>
      </c>
      <c r="M16" s="125" t="s">
        <v>36</v>
      </c>
      <c r="N16" s="125"/>
    </row>
    <row r="17" spans="1:16" x14ac:dyDescent="0.25">
      <c r="A17" s="125"/>
      <c r="B17" s="125"/>
      <c r="C17" s="125"/>
      <c r="D17" s="125"/>
      <c r="E17" s="125"/>
      <c r="F17" s="125"/>
      <c r="G17" s="125"/>
      <c r="H17" s="125"/>
      <c r="I17" s="125"/>
      <c r="J17" s="127"/>
      <c r="K17" s="127"/>
      <c r="L17" s="125"/>
      <c r="M17" s="125"/>
      <c r="N17" s="125"/>
    </row>
    <row r="18" spans="1:16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27"/>
      <c r="K18" s="127"/>
      <c r="L18" s="125"/>
      <c r="M18" s="125"/>
      <c r="N18" s="125"/>
    </row>
    <row r="19" spans="1:16" s="43" customFormat="1" x14ac:dyDescent="0.25">
      <c r="A19" s="122" t="str">
        <f>'FORMAT KAK'!A46&amp; " "  &amp;  'FORMAT KAK'!A47</f>
        <v>Tahap I -Bahan Cetak, Makan Minum, Honor Panitia, Danton dan Linmas</v>
      </c>
      <c r="B19" s="123"/>
      <c r="C19" s="123"/>
      <c r="D19" s="123"/>
      <c r="E19" s="124"/>
      <c r="F19" s="126"/>
      <c r="G19" s="126"/>
      <c r="H19" s="101"/>
      <c r="I19" s="101"/>
      <c r="J19" s="101"/>
      <c r="K19" s="101"/>
      <c r="L19" s="44"/>
      <c r="M19" s="105">
        <f>M20+M23+M26+M30+M35</f>
        <v>25000000</v>
      </c>
      <c r="N19" s="105"/>
      <c r="P19" s="45"/>
    </row>
    <row r="20" spans="1:16" s="43" customFormat="1" x14ac:dyDescent="0.25">
      <c r="A20" s="30"/>
      <c r="B20" s="104" t="s">
        <v>153</v>
      </c>
      <c r="C20" s="104"/>
      <c r="D20" s="104"/>
      <c r="E20" s="104"/>
      <c r="F20" s="101"/>
      <c r="G20" s="101"/>
      <c r="H20" s="101"/>
      <c r="I20" s="101"/>
      <c r="J20" s="101"/>
      <c r="K20" s="101"/>
      <c r="L20" s="44"/>
      <c r="M20" s="105">
        <f>M21+M22</f>
        <v>662500</v>
      </c>
      <c r="N20" s="105"/>
      <c r="P20" s="45"/>
    </row>
    <row r="21" spans="1:16" s="43" customFormat="1" x14ac:dyDescent="0.25">
      <c r="A21" s="46"/>
      <c r="B21" s="102" t="s">
        <v>154</v>
      </c>
      <c r="C21" s="102"/>
      <c r="D21" s="102"/>
      <c r="E21" s="102"/>
      <c r="F21" s="52">
        <v>1</v>
      </c>
      <c r="G21" s="53" t="s">
        <v>155</v>
      </c>
      <c r="H21" s="101" t="s">
        <v>56</v>
      </c>
      <c r="I21" s="101"/>
      <c r="J21" s="52">
        <v>1</v>
      </c>
      <c r="K21" s="53" t="s">
        <v>155</v>
      </c>
      <c r="L21" s="55">
        <v>145900</v>
      </c>
      <c r="M21" s="103">
        <f>J21*L21</f>
        <v>145900</v>
      </c>
      <c r="N21" s="103"/>
      <c r="P21" s="45"/>
    </row>
    <row r="22" spans="1:16" s="43" customFormat="1" x14ac:dyDescent="0.25">
      <c r="A22" s="46"/>
      <c r="B22" s="102" t="s">
        <v>143</v>
      </c>
      <c r="C22" s="102"/>
      <c r="D22" s="102"/>
      <c r="E22" s="102"/>
      <c r="F22" s="58">
        <v>1722</v>
      </c>
      <c r="G22" s="54" t="s">
        <v>145</v>
      </c>
      <c r="H22" s="101" t="s">
        <v>56</v>
      </c>
      <c r="I22" s="101"/>
      <c r="J22" s="58">
        <v>1722</v>
      </c>
      <c r="K22" s="54" t="s">
        <v>145</v>
      </c>
      <c r="L22" s="59">
        <v>300</v>
      </c>
      <c r="M22" s="103">
        <f>J22*L22</f>
        <v>516600</v>
      </c>
      <c r="N22" s="103"/>
      <c r="P22" s="45"/>
    </row>
    <row r="23" spans="1:16" s="43" customFormat="1" x14ac:dyDescent="0.25">
      <c r="A23" s="30"/>
      <c r="B23" s="104" t="s">
        <v>146</v>
      </c>
      <c r="C23" s="104"/>
      <c r="D23" s="104"/>
      <c r="E23" s="104"/>
      <c r="F23" s="101"/>
      <c r="G23" s="101"/>
      <c r="H23" s="101"/>
      <c r="I23" s="101"/>
      <c r="J23" s="101"/>
      <c r="K23" s="101"/>
      <c r="L23" s="44"/>
      <c r="M23" s="105">
        <f>M24+M25</f>
        <v>4687500</v>
      </c>
      <c r="N23" s="105"/>
      <c r="P23" s="45"/>
    </row>
    <row r="24" spans="1:16" s="43" customFormat="1" x14ac:dyDescent="0.25">
      <c r="A24" s="46"/>
      <c r="B24" s="102" t="s">
        <v>147</v>
      </c>
      <c r="C24" s="102"/>
      <c r="D24" s="102"/>
      <c r="E24" s="102"/>
      <c r="F24" s="52">
        <v>125</v>
      </c>
      <c r="G24" s="53" t="s">
        <v>144</v>
      </c>
      <c r="H24" s="101" t="s">
        <v>56</v>
      </c>
      <c r="I24" s="101"/>
      <c r="J24" s="52">
        <v>125</v>
      </c>
      <c r="K24" s="53" t="s">
        <v>144</v>
      </c>
      <c r="L24" s="55">
        <v>27500</v>
      </c>
      <c r="M24" s="103">
        <f>J24*L24</f>
        <v>3437500</v>
      </c>
      <c r="N24" s="103"/>
      <c r="P24" s="45"/>
    </row>
    <row r="25" spans="1:16" s="43" customFormat="1" x14ac:dyDescent="0.25">
      <c r="A25" s="46"/>
      <c r="B25" s="106" t="s">
        <v>148</v>
      </c>
      <c r="C25" s="107"/>
      <c r="D25" s="107"/>
      <c r="E25" s="108"/>
      <c r="F25" s="52">
        <v>125</v>
      </c>
      <c r="G25" s="53" t="s">
        <v>144</v>
      </c>
      <c r="H25" s="101" t="s">
        <v>56</v>
      </c>
      <c r="I25" s="101"/>
      <c r="J25" s="52">
        <v>125</v>
      </c>
      <c r="K25" s="53" t="s">
        <v>144</v>
      </c>
      <c r="L25" s="59">
        <v>10000</v>
      </c>
      <c r="M25" s="103">
        <f>J25*L25</f>
        <v>1250000</v>
      </c>
      <c r="N25" s="103"/>
      <c r="P25" s="45"/>
    </row>
    <row r="26" spans="1:16" s="43" customFormat="1" x14ac:dyDescent="0.25">
      <c r="A26" s="30"/>
      <c r="B26" s="104" t="s">
        <v>156</v>
      </c>
      <c r="C26" s="104"/>
      <c r="D26" s="104"/>
      <c r="E26" s="104"/>
      <c r="F26" s="101"/>
      <c r="G26" s="101"/>
      <c r="H26" s="101"/>
      <c r="I26" s="101"/>
      <c r="J26" s="101"/>
      <c r="K26" s="101"/>
      <c r="L26" s="44"/>
      <c r="M26" s="105">
        <f>M27+M28+M29</f>
        <v>8800000</v>
      </c>
      <c r="N26" s="105"/>
      <c r="P26" s="45"/>
    </row>
    <row r="27" spans="1:16" s="43" customFormat="1" x14ac:dyDescent="0.25">
      <c r="A27" s="46"/>
      <c r="B27" s="102" t="s">
        <v>157</v>
      </c>
      <c r="C27" s="102"/>
      <c r="D27" s="102"/>
      <c r="E27" s="102"/>
      <c r="F27" s="52">
        <v>4</v>
      </c>
      <c r="G27" s="53" t="s">
        <v>160</v>
      </c>
      <c r="H27" s="101" t="s">
        <v>56</v>
      </c>
      <c r="I27" s="101"/>
      <c r="J27" s="52">
        <v>4</v>
      </c>
      <c r="K27" s="53" t="s">
        <v>160</v>
      </c>
      <c r="L27" s="55">
        <v>400000</v>
      </c>
      <c r="M27" s="103">
        <f>J27*L27</f>
        <v>1600000</v>
      </c>
      <c r="N27" s="103"/>
      <c r="P27" s="45"/>
    </row>
    <row r="28" spans="1:16" s="43" customFormat="1" x14ac:dyDescent="0.25">
      <c r="A28" s="46"/>
      <c r="B28" s="102" t="s">
        <v>158</v>
      </c>
      <c r="C28" s="102"/>
      <c r="D28" s="102"/>
      <c r="E28" s="102"/>
      <c r="F28" s="52">
        <v>4</v>
      </c>
      <c r="G28" s="53" t="s">
        <v>160</v>
      </c>
      <c r="H28" s="101" t="s">
        <v>56</v>
      </c>
      <c r="I28" s="101"/>
      <c r="J28" s="52">
        <v>4</v>
      </c>
      <c r="K28" s="53" t="s">
        <v>160</v>
      </c>
      <c r="L28" s="55">
        <v>300000</v>
      </c>
      <c r="M28" s="103">
        <f>J28*L28</f>
        <v>1200000</v>
      </c>
      <c r="N28" s="103"/>
      <c r="P28" s="45"/>
    </row>
    <row r="29" spans="1:16" s="43" customFormat="1" x14ac:dyDescent="0.25">
      <c r="A29" s="46"/>
      <c r="B29" s="102" t="s">
        <v>159</v>
      </c>
      <c r="C29" s="102"/>
      <c r="D29" s="102"/>
      <c r="E29" s="102"/>
      <c r="F29" s="52">
        <v>20</v>
      </c>
      <c r="G29" s="53" t="s">
        <v>160</v>
      </c>
      <c r="H29" s="101" t="s">
        <v>56</v>
      </c>
      <c r="I29" s="101"/>
      <c r="J29" s="52">
        <v>20</v>
      </c>
      <c r="K29" s="53" t="s">
        <v>160</v>
      </c>
      <c r="L29" s="55">
        <v>300000</v>
      </c>
      <c r="M29" s="109">
        <f>J29*L29</f>
        <v>6000000</v>
      </c>
      <c r="N29" s="110"/>
      <c r="P29" s="45"/>
    </row>
    <row r="30" spans="1:16" s="43" customFormat="1" x14ac:dyDescent="0.25">
      <c r="A30" s="46"/>
      <c r="B30" s="104" t="s">
        <v>161</v>
      </c>
      <c r="C30" s="104"/>
      <c r="D30" s="104"/>
      <c r="E30" s="104"/>
      <c r="F30" s="52"/>
      <c r="G30" s="53"/>
      <c r="H30" s="101"/>
      <c r="I30" s="101"/>
      <c r="J30" s="52"/>
      <c r="K30" s="53"/>
      <c r="L30" s="55"/>
      <c r="M30" s="131">
        <f>SUM(M31:N34)</f>
        <v>6600000</v>
      </c>
      <c r="N30" s="132"/>
      <c r="P30" s="45"/>
    </row>
    <row r="31" spans="1:16" s="43" customFormat="1" x14ac:dyDescent="0.25">
      <c r="A31" s="46"/>
      <c r="B31" s="102" t="s">
        <v>149</v>
      </c>
      <c r="C31" s="102"/>
      <c r="D31" s="102"/>
      <c r="E31" s="102"/>
      <c r="F31" s="52">
        <v>3</v>
      </c>
      <c r="G31" s="53" t="s">
        <v>160</v>
      </c>
      <c r="H31" s="101" t="s">
        <v>56</v>
      </c>
      <c r="I31" s="101"/>
      <c r="J31" s="52">
        <v>3</v>
      </c>
      <c r="K31" s="53" t="s">
        <v>160</v>
      </c>
      <c r="L31" s="55">
        <v>900000</v>
      </c>
      <c r="M31" s="109">
        <f t="shared" ref="M31:M34" si="0">J31*L31</f>
        <v>2700000</v>
      </c>
      <c r="N31" s="110"/>
      <c r="P31" s="45"/>
    </row>
    <row r="32" spans="1:16" s="43" customFormat="1" x14ac:dyDescent="0.25">
      <c r="A32" s="46"/>
      <c r="B32" s="102" t="s">
        <v>157</v>
      </c>
      <c r="C32" s="102"/>
      <c r="D32" s="102"/>
      <c r="E32" s="102"/>
      <c r="F32" s="52">
        <v>3</v>
      </c>
      <c r="G32" s="53" t="s">
        <v>160</v>
      </c>
      <c r="H32" s="101" t="s">
        <v>56</v>
      </c>
      <c r="I32" s="101"/>
      <c r="J32" s="52">
        <v>3</v>
      </c>
      <c r="K32" s="53" t="s">
        <v>160</v>
      </c>
      <c r="L32" s="55">
        <v>400000</v>
      </c>
      <c r="M32" s="109">
        <f t="shared" si="0"/>
        <v>1200000</v>
      </c>
      <c r="N32" s="110"/>
      <c r="P32" s="45"/>
    </row>
    <row r="33" spans="1:17" s="43" customFormat="1" x14ac:dyDescent="0.25">
      <c r="A33" s="46"/>
      <c r="B33" s="102" t="s">
        <v>158</v>
      </c>
      <c r="C33" s="102"/>
      <c r="D33" s="102"/>
      <c r="E33" s="102"/>
      <c r="F33" s="52">
        <v>3</v>
      </c>
      <c r="G33" s="53" t="s">
        <v>160</v>
      </c>
      <c r="H33" s="101" t="s">
        <v>56</v>
      </c>
      <c r="I33" s="101"/>
      <c r="J33" s="52">
        <v>3</v>
      </c>
      <c r="K33" s="53" t="s">
        <v>160</v>
      </c>
      <c r="L33" s="55">
        <v>300000</v>
      </c>
      <c r="M33" s="109">
        <f t="shared" si="0"/>
        <v>900000</v>
      </c>
      <c r="N33" s="110"/>
      <c r="P33" s="45"/>
    </row>
    <row r="34" spans="1:17" s="43" customFormat="1" x14ac:dyDescent="0.25">
      <c r="A34" s="46"/>
      <c r="B34" s="102" t="s">
        <v>159</v>
      </c>
      <c r="C34" s="102"/>
      <c r="D34" s="102"/>
      <c r="E34" s="102"/>
      <c r="F34" s="52">
        <v>6</v>
      </c>
      <c r="G34" s="53" t="s">
        <v>160</v>
      </c>
      <c r="H34" s="101" t="s">
        <v>56</v>
      </c>
      <c r="I34" s="101"/>
      <c r="J34" s="52">
        <v>6</v>
      </c>
      <c r="K34" s="53" t="s">
        <v>160</v>
      </c>
      <c r="L34" s="55">
        <v>300000</v>
      </c>
      <c r="M34" s="109">
        <f t="shared" si="0"/>
        <v>1800000</v>
      </c>
      <c r="N34" s="110"/>
      <c r="P34" s="45"/>
    </row>
    <row r="35" spans="1:17" s="43" customFormat="1" x14ac:dyDescent="0.25">
      <c r="A35" s="46"/>
      <c r="B35" s="104" t="s">
        <v>163</v>
      </c>
      <c r="C35" s="104"/>
      <c r="D35" s="104"/>
      <c r="E35" s="104"/>
      <c r="F35" s="52"/>
      <c r="G35" s="53"/>
      <c r="H35" s="101"/>
      <c r="I35" s="101"/>
      <c r="J35" s="52"/>
      <c r="K35" s="53"/>
      <c r="L35" s="55"/>
      <c r="M35" s="105">
        <f>SUM(M36:N37)</f>
        <v>4250000</v>
      </c>
      <c r="N35" s="105"/>
      <c r="P35" s="45"/>
    </row>
    <row r="36" spans="1:17" s="43" customFormat="1" x14ac:dyDescent="0.25">
      <c r="A36" s="46"/>
      <c r="B36" s="102" t="s">
        <v>164</v>
      </c>
      <c r="C36" s="102"/>
      <c r="D36" s="102"/>
      <c r="E36" s="102"/>
      <c r="F36" s="52">
        <v>2</v>
      </c>
      <c r="G36" s="53" t="s">
        <v>160</v>
      </c>
      <c r="H36" s="101" t="s">
        <v>56</v>
      </c>
      <c r="I36" s="101"/>
      <c r="J36" s="52">
        <v>2</v>
      </c>
      <c r="K36" s="53" t="s">
        <v>160</v>
      </c>
      <c r="L36" s="55">
        <v>125000</v>
      </c>
      <c r="M36" s="109">
        <f t="shared" ref="M36:M37" si="1">J36*L36</f>
        <v>250000</v>
      </c>
      <c r="N36" s="110"/>
      <c r="P36" s="45"/>
    </row>
    <row r="37" spans="1:17" s="43" customFormat="1" x14ac:dyDescent="0.25">
      <c r="A37" s="46"/>
      <c r="B37" s="133" t="s">
        <v>165</v>
      </c>
      <c r="C37" s="102"/>
      <c r="D37" s="102"/>
      <c r="E37" s="102"/>
      <c r="F37" s="52">
        <v>40</v>
      </c>
      <c r="G37" s="53" t="s">
        <v>160</v>
      </c>
      <c r="H37" s="101" t="s">
        <v>56</v>
      </c>
      <c r="I37" s="101"/>
      <c r="J37" s="52">
        <v>40</v>
      </c>
      <c r="K37" s="53" t="s">
        <v>160</v>
      </c>
      <c r="L37" s="55">
        <v>100000</v>
      </c>
      <c r="M37" s="109">
        <f t="shared" si="1"/>
        <v>4000000</v>
      </c>
      <c r="N37" s="110"/>
      <c r="P37" s="45"/>
    </row>
    <row r="38" spans="1:17" s="43" customFormat="1" x14ac:dyDescent="0.25">
      <c r="A38" s="128" t="s">
        <v>44</v>
      </c>
      <c r="B38" s="129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05">
        <f>M19</f>
        <v>25000000</v>
      </c>
      <c r="N38" s="105"/>
      <c r="P38" s="56">
        <v>2691800</v>
      </c>
      <c r="Q38" s="57">
        <f>P38-M38</f>
        <v>-22308200</v>
      </c>
    </row>
    <row r="40" spans="1:17" x14ac:dyDescent="0.25">
      <c r="B40" s="19" t="str">
        <f>'FORMAT KAK'!B63:D63</f>
        <v>Penanggung Jawab Kegiatan</v>
      </c>
      <c r="L40" s="19" t="s">
        <v>32</v>
      </c>
    </row>
    <row r="41" spans="1:17" x14ac:dyDescent="0.25">
      <c r="B41" s="47"/>
    </row>
    <row r="42" spans="1:17" x14ac:dyDescent="0.25">
      <c r="B42" s="47"/>
      <c r="L42" s="14"/>
      <c r="M42" s="14"/>
    </row>
    <row r="43" spans="1:17" x14ac:dyDescent="0.25">
      <c r="B43" s="21" t="str">
        <f>'FORMAT KAK'!B68:D68</f>
        <v>NAJIB KUSBANDONO, S.Sos</v>
      </c>
      <c r="L43" s="51" t="str">
        <f>'FORMAT KAK'!J68</f>
        <v>SAGIYO S.IP</v>
      </c>
      <c r="M43" s="34"/>
    </row>
    <row r="44" spans="1:17" x14ac:dyDescent="0.25">
      <c r="B44" s="47" t="str">
        <f>'FORMAT KAK'!B69:D69</f>
        <v>NIP. 19660604 198901 1 003</v>
      </c>
      <c r="L44" s="34" t="str">
        <f>'FORMAT KAK'!J69</f>
        <v>NIP. 19721007 199903 1 007</v>
      </c>
      <c r="M44" s="34"/>
    </row>
  </sheetData>
  <mergeCells count="107">
    <mergeCell ref="B36:E36"/>
    <mergeCell ref="H36:I36"/>
    <mergeCell ref="M36:N36"/>
    <mergeCell ref="B37:E37"/>
    <mergeCell ref="H37:I37"/>
    <mergeCell ref="M37:N37"/>
    <mergeCell ref="B34:E34"/>
    <mergeCell ref="H34:I34"/>
    <mergeCell ref="M34:N34"/>
    <mergeCell ref="B35:E35"/>
    <mergeCell ref="H35:I35"/>
    <mergeCell ref="M35:N35"/>
    <mergeCell ref="B32:E32"/>
    <mergeCell ref="H32:I32"/>
    <mergeCell ref="M32:N32"/>
    <mergeCell ref="B33:E33"/>
    <mergeCell ref="H33:I33"/>
    <mergeCell ref="M33:N33"/>
    <mergeCell ref="B30:E30"/>
    <mergeCell ref="H30:I30"/>
    <mergeCell ref="M30:N30"/>
    <mergeCell ref="B31:E31"/>
    <mergeCell ref="H31:I31"/>
    <mergeCell ref="M31:N31"/>
    <mergeCell ref="A38:L38"/>
    <mergeCell ref="M38:N38"/>
    <mergeCell ref="A12:A13"/>
    <mergeCell ref="A19:E19"/>
    <mergeCell ref="A16:E18"/>
    <mergeCell ref="M20:N20"/>
    <mergeCell ref="M21:N21"/>
    <mergeCell ref="M16:N18"/>
    <mergeCell ref="M19:N19"/>
    <mergeCell ref="F19:G19"/>
    <mergeCell ref="H19:I19"/>
    <mergeCell ref="J19:K19"/>
    <mergeCell ref="J20:K20"/>
    <mergeCell ref="H16:I18"/>
    <mergeCell ref="J16:K18"/>
    <mergeCell ref="L16:L18"/>
    <mergeCell ref="F16:G18"/>
    <mergeCell ref="F20:G20"/>
    <mergeCell ref="B20:E20"/>
    <mergeCell ref="K7:L7"/>
    <mergeCell ref="G10:J10"/>
    <mergeCell ref="K10:L10"/>
    <mergeCell ref="B8:L8"/>
    <mergeCell ref="B9:F9"/>
    <mergeCell ref="G9:J9"/>
    <mergeCell ref="B14:L14"/>
    <mergeCell ref="H20:I20"/>
    <mergeCell ref="B1:L1"/>
    <mergeCell ref="B2:L2"/>
    <mergeCell ref="K6:L6"/>
    <mergeCell ref="B7:F7"/>
    <mergeCell ref="G7:J7"/>
    <mergeCell ref="B6:F6"/>
    <mergeCell ref="G6:J6"/>
    <mergeCell ref="K3:L3"/>
    <mergeCell ref="B4:F4"/>
    <mergeCell ref="G4:J4"/>
    <mergeCell ref="K4:L4"/>
    <mergeCell ref="B11:L11"/>
    <mergeCell ref="B12:F12"/>
    <mergeCell ref="G12:J12"/>
    <mergeCell ref="K12:L12"/>
    <mergeCell ref="B13:F13"/>
    <mergeCell ref="G13:J13"/>
    <mergeCell ref="K13:L13"/>
    <mergeCell ref="A3:A4"/>
    <mergeCell ref="B3:F3"/>
    <mergeCell ref="G3:J3"/>
    <mergeCell ref="B5:L5"/>
    <mergeCell ref="K9:L9"/>
    <mergeCell ref="A9:A10"/>
    <mergeCell ref="B10:F10"/>
    <mergeCell ref="A6:A7"/>
    <mergeCell ref="B21:E21"/>
    <mergeCell ref="H28:I28"/>
    <mergeCell ref="M28:N28"/>
    <mergeCell ref="H23:I23"/>
    <mergeCell ref="M23:N23"/>
    <mergeCell ref="H21:I21"/>
    <mergeCell ref="B25:E25"/>
    <mergeCell ref="H25:I25"/>
    <mergeCell ref="M25:N25"/>
    <mergeCell ref="M24:N24"/>
    <mergeCell ref="B26:E26"/>
    <mergeCell ref="F26:G26"/>
    <mergeCell ref="H26:I26"/>
    <mergeCell ref="J26:K26"/>
    <mergeCell ref="M26:N26"/>
    <mergeCell ref="B27:E27"/>
    <mergeCell ref="H29:I29"/>
    <mergeCell ref="B22:E22"/>
    <mergeCell ref="H22:I22"/>
    <mergeCell ref="M22:N22"/>
    <mergeCell ref="B23:E23"/>
    <mergeCell ref="F23:G23"/>
    <mergeCell ref="J23:K23"/>
    <mergeCell ref="B24:E24"/>
    <mergeCell ref="H24:I24"/>
    <mergeCell ref="B28:E28"/>
    <mergeCell ref="M29:N29"/>
    <mergeCell ref="H27:I27"/>
    <mergeCell ref="M27:N27"/>
    <mergeCell ref="B29:E29"/>
  </mergeCells>
  <pageMargins left="1.1023622047244095" right="0.70866141732283472" top="0.35433070866141736" bottom="0.55118110236220474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106</v>
      </c>
    </row>
    <row r="3" spans="1:2" ht="15.75" x14ac:dyDescent="0.25">
      <c r="A3" s="23" t="s">
        <v>65</v>
      </c>
      <c r="B3" s="23" t="s">
        <v>66</v>
      </c>
    </row>
    <row r="4" spans="1:2" ht="15.75" x14ac:dyDescent="0.25">
      <c r="A4" s="24" t="s">
        <v>67</v>
      </c>
      <c r="B4" s="24" t="s">
        <v>68</v>
      </c>
    </row>
    <row r="5" spans="1:2" ht="15.75" x14ac:dyDescent="0.25">
      <c r="A5" s="24" t="s">
        <v>1</v>
      </c>
      <c r="B5" s="24" t="s">
        <v>69</v>
      </c>
    </row>
    <row r="6" spans="1:2" ht="31.5" x14ac:dyDescent="0.25">
      <c r="A6" s="24" t="s">
        <v>58</v>
      </c>
      <c r="B6" s="24" t="s">
        <v>86</v>
      </c>
    </row>
    <row r="7" spans="1:2" ht="15.75" x14ac:dyDescent="0.25">
      <c r="A7" s="24" t="s">
        <v>2</v>
      </c>
      <c r="B7" s="24" t="s">
        <v>70</v>
      </c>
    </row>
    <row r="8" spans="1:2" ht="15.75" x14ac:dyDescent="0.25">
      <c r="A8" s="24" t="s">
        <v>3</v>
      </c>
      <c r="B8" s="24" t="s">
        <v>71</v>
      </c>
    </row>
    <row r="9" spans="1:2" ht="15.75" x14ac:dyDescent="0.25">
      <c r="A9" s="24" t="s">
        <v>72</v>
      </c>
      <c r="B9" s="24" t="s">
        <v>87</v>
      </c>
    </row>
    <row r="10" spans="1:2" ht="15.75" x14ac:dyDescent="0.25">
      <c r="A10" s="24" t="s">
        <v>5</v>
      </c>
      <c r="B10" s="24" t="s">
        <v>73</v>
      </c>
    </row>
    <row r="11" spans="1:2" ht="15.75" x14ac:dyDescent="0.25">
      <c r="A11" s="24" t="s">
        <v>6</v>
      </c>
      <c r="B11" s="24" t="s">
        <v>88</v>
      </c>
    </row>
    <row r="12" spans="1:2" ht="15.75" x14ac:dyDescent="0.25">
      <c r="A12" s="24" t="s">
        <v>74</v>
      </c>
      <c r="B12" s="24" t="s">
        <v>75</v>
      </c>
    </row>
    <row r="13" spans="1:2" ht="47.25" x14ac:dyDescent="0.25">
      <c r="A13" s="24" t="s">
        <v>76</v>
      </c>
      <c r="B13" s="24" t="s">
        <v>77</v>
      </c>
    </row>
    <row r="14" spans="1:2" ht="31.5" x14ac:dyDescent="0.25">
      <c r="A14" s="24" t="s">
        <v>78</v>
      </c>
      <c r="B14" s="24" t="s">
        <v>89</v>
      </c>
    </row>
    <row r="15" spans="1:2" ht="15.75" x14ac:dyDescent="0.25">
      <c r="A15" s="24" t="s">
        <v>90</v>
      </c>
      <c r="B15" s="24"/>
    </row>
    <row r="16" spans="1:2" ht="31.5" x14ac:dyDescent="0.25">
      <c r="A16" s="25" t="s">
        <v>91</v>
      </c>
      <c r="B16" s="24" t="s">
        <v>93</v>
      </c>
    </row>
    <row r="17" spans="1:3" ht="31.5" x14ac:dyDescent="0.25">
      <c r="A17" s="25" t="s">
        <v>94</v>
      </c>
      <c r="B17" s="24" t="s">
        <v>95</v>
      </c>
    </row>
    <row r="18" spans="1:3" ht="31.5" x14ac:dyDescent="0.25">
      <c r="A18" s="24" t="s">
        <v>79</v>
      </c>
      <c r="B18" s="24" t="s">
        <v>80</v>
      </c>
    </row>
    <row r="19" spans="1:3" ht="31.5" x14ac:dyDescent="0.25">
      <c r="A19" s="24" t="s">
        <v>81</v>
      </c>
      <c r="B19" s="24" t="s">
        <v>82</v>
      </c>
    </row>
    <row r="20" spans="1:3" ht="63" x14ac:dyDescent="0.25">
      <c r="A20" s="24" t="s">
        <v>83</v>
      </c>
      <c r="B20" s="24" t="s">
        <v>96</v>
      </c>
    </row>
    <row r="21" spans="1:3" ht="31.5" x14ac:dyDescent="0.25">
      <c r="A21" s="24"/>
      <c r="B21" s="24" t="s">
        <v>97</v>
      </c>
    </row>
    <row r="22" spans="1:3" ht="31.5" x14ac:dyDescent="0.25">
      <c r="A22" s="24"/>
      <c r="B22" s="24" t="s">
        <v>98</v>
      </c>
    </row>
    <row r="23" spans="1:3" ht="31.5" x14ac:dyDescent="0.25">
      <c r="A23" s="24" t="s">
        <v>48</v>
      </c>
      <c r="B23" s="24" t="s">
        <v>99</v>
      </c>
    </row>
    <row r="24" spans="1:3" ht="31.5" x14ac:dyDescent="0.25">
      <c r="A24" s="24" t="s">
        <v>84</v>
      </c>
      <c r="B24" s="24" t="s">
        <v>104</v>
      </c>
    </row>
    <row r="25" spans="1:3" ht="31.5" x14ac:dyDescent="0.25">
      <c r="A25" s="24" t="s">
        <v>85</v>
      </c>
      <c r="B25" s="24" t="s">
        <v>105</v>
      </c>
    </row>
    <row r="26" spans="1:3" ht="15.75" x14ac:dyDescent="0.25">
      <c r="A26" s="24" t="s">
        <v>100</v>
      </c>
      <c r="B26" s="24" t="s">
        <v>103</v>
      </c>
    </row>
    <row r="27" spans="1:3" ht="31.5" x14ac:dyDescent="0.25">
      <c r="A27" s="24" t="s">
        <v>101</v>
      </c>
      <c r="B27" s="24" t="s">
        <v>102</v>
      </c>
    </row>
    <row r="29" spans="1:3" x14ac:dyDescent="0.25">
      <c r="A29" s="26" t="s">
        <v>122</v>
      </c>
    </row>
    <row r="30" spans="1:3" ht="15.75" x14ac:dyDescent="0.25">
      <c r="A30" s="27"/>
    </row>
    <row r="31" spans="1:3" ht="15.75" x14ac:dyDescent="0.25">
      <c r="A31" s="24" t="s">
        <v>107</v>
      </c>
      <c r="B31" s="24" t="s">
        <v>34</v>
      </c>
      <c r="C31" s="24" t="s">
        <v>109</v>
      </c>
    </row>
    <row r="32" spans="1:3" ht="15.75" x14ac:dyDescent="0.25">
      <c r="A32" s="24" t="s">
        <v>108</v>
      </c>
      <c r="B32" s="24" t="s">
        <v>111</v>
      </c>
      <c r="C32" s="24" t="s">
        <v>112</v>
      </c>
    </row>
    <row r="33" spans="1:3" ht="15.75" x14ac:dyDescent="0.25">
      <c r="A33" s="24" t="s">
        <v>110</v>
      </c>
      <c r="B33" s="24" t="s">
        <v>114</v>
      </c>
      <c r="C33" s="24" t="s">
        <v>115</v>
      </c>
    </row>
    <row r="34" spans="1:3" ht="31.5" x14ac:dyDescent="0.25">
      <c r="A34" s="24" t="s">
        <v>113</v>
      </c>
      <c r="B34" s="24" t="s">
        <v>117</v>
      </c>
      <c r="C34" s="24" t="s">
        <v>118</v>
      </c>
    </row>
    <row r="35" spans="1:3" ht="31.5" x14ac:dyDescent="0.25">
      <c r="A35" s="24" t="s">
        <v>116</v>
      </c>
      <c r="B35" s="24" t="s">
        <v>37</v>
      </c>
      <c r="C35" s="24" t="s">
        <v>120</v>
      </c>
    </row>
    <row r="36" spans="1:3" ht="31.5" x14ac:dyDescent="0.25">
      <c r="A36" s="24" t="s">
        <v>119</v>
      </c>
      <c r="B36" s="24" t="s">
        <v>36</v>
      </c>
      <c r="C36" s="24" t="s">
        <v>121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2022-12-22T04:48:30Z</cp:lastPrinted>
  <dcterms:created xsi:type="dcterms:W3CDTF">2022-07-26T06:46:12Z</dcterms:created>
  <dcterms:modified xsi:type="dcterms:W3CDTF">2023-07-03T15:38:35Z</dcterms:modified>
</cp:coreProperties>
</file>