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 PANDANARUM 2024\"/>
    </mc:Choice>
  </mc:AlternateContent>
  <xr:revisionPtr revIDLastSave="0" documentId="13_ncr:1_{7864D3E2-1E07-4BCB-80A2-7E3C218252FE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KAK'!$A$1:$M$77</definedName>
    <definedName name="_xlnm.Print_Area" localSheetId="1">RAB!$A$1:$N$40</definedName>
  </definedNames>
  <calcPr calcId="191029"/>
</workbook>
</file>

<file path=xl/calcChain.xml><?xml version="1.0" encoding="utf-8"?>
<calcChain xmlns="http://schemas.openxmlformats.org/spreadsheetml/2006/main">
  <c r="M34" i="2" l="1"/>
  <c r="M31" i="2"/>
  <c r="M21" i="2"/>
  <c r="M20" i="2" s="1"/>
  <c r="M30" i="2"/>
  <c r="M29" i="2"/>
  <c r="M28" i="2" s="1"/>
  <c r="M26" i="2"/>
  <c r="M25" i="2"/>
  <c r="A23" i="2"/>
  <c r="A27" i="2"/>
  <c r="R19" i="2"/>
  <c r="A19" i="2"/>
  <c r="M24" i="2" l="1"/>
  <c r="M23" i="2" s="1"/>
  <c r="A53" i="1" s="1"/>
  <c r="M27" i="2"/>
  <c r="A65" i="1" s="1"/>
  <c r="D64" i="1" s="1"/>
  <c r="G66" i="1" l="1"/>
  <c r="C52" i="1"/>
  <c r="L40" i="2"/>
  <c r="L39" i="2"/>
  <c r="M19" i="2" l="1"/>
  <c r="B5" i="2" l="1"/>
  <c r="B40" i="2" l="1"/>
  <c r="B39" i="2"/>
  <c r="B36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A61" i="1" l="1"/>
  <c r="A57" i="1"/>
  <c r="B68" i="1" l="1"/>
  <c r="A49" i="1"/>
  <c r="B48" i="1" s="1"/>
  <c r="B2" i="2"/>
  <c r="B1" i="2"/>
  <c r="C66" i="1" l="1"/>
  <c r="D66" i="1"/>
  <c r="B14" i="2"/>
</calcChain>
</file>

<file path=xl/sharedStrings.xml><?xml version="1.0" encoding="utf-8"?>
<sst xmlns="http://schemas.openxmlformats.org/spreadsheetml/2006/main" count="227" uniqueCount="164">
  <si>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</si>
  <si>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</si>
  <si>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</si>
  <si>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</si>
  <si>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</si>
  <si>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</si>
  <si>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</si>
  <si>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</si>
  <si>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</si>
  <si>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</si>
  <si>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</si>
  <si>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</si>
  <si>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</si>
  <si>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</si>
  <si>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</si>
  <si>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</si>
  <si>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</si>
  <si>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</si>
  <si>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</si>
  <si>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</si>
  <si>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</si>
  <si>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</si>
  <si>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</si>
  <si>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</si>
  <si>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</si>
  <si>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</si>
  <si>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</si>
  <si>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</si>
  <si>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</si>
  <si>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</si>
  <si>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</si>
  <si>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</si>
  <si>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</si>
  <si>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</si>
  <si>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</si>
  <si>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</si>
  <si>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</si>
  <si>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</si>
  <si>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</si>
  <si>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</si>
  <si>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</si>
  <si>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Tahap II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</si>
  <si>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</si>
  <si>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</si>
  <si>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</si>
  <si>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</si>
  <si>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</si>
  <si>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</si>
  <si>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</si>
  <si>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</si>
  <si>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</si>
  <si>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</si>
  <si>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</si>
  <si>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</si>
  <si>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</si>
  <si>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</si>
  <si>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</si>
  <si>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</si>
  <si>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</si>
  <si>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</si>
  <si>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</si>
  <si>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</si>
  <si>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</si>
  <si>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</si>
  <si>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</si>
  <si>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</si>
  <si>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</si>
  <si>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</si>
  <si>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</si>
  <si>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</si>
  <si>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</si>
  <si>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</si>
  <si>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</si>
  <si>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</si>
  <si>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</si>
  <si>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</si>
  <si>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</si>
  <si>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</si>
  <si>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</si>
  <si>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</si>
  <si>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</si>
  <si>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</si>
  <si>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</si>
  <si>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</si>
  <si>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</si>
  <si>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</si>
  <si>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</si>
  <si>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</si>
  <si>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</si>
  <si>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</si>
  <si>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</si>
  <si>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</si>
  <si>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</si>
  <si>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</si>
  <si>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</si>
  <si>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</si>
  <si>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</si>
  <si>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</si>
  <si>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</si>
  <si>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</si>
  <si>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</si>
  <si>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</si>
  <si>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</si>
  <si>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</si>
  <si>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</si>
  <si>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</si>
  <si>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</si>
  <si>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</si>
  <si>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</si>
  <si>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</si>
  <si>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</si>
  <si>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</si>
  <si>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</si>
  <si>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</si>
  <si>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</si>
  <si>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</si>
  <si>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</si>
  <si>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</si>
  <si>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</si>
  <si>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</si>
  <si>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</si>
  <si>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</si>
  <si>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</si>
  <si>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</si>
  <si>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</si>
  <si>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</si>
  <si>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</si>
  <si>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</si>
  <si>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</si>
  <si>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M I  - M IV</t>
  </si>
  <si>
    <t>Nilai SAKIP OPD</t>
  </si>
  <si>
    <t>dokumen</t>
  </si>
  <si>
    <t>Jamuan makan rapat</t>
  </si>
  <si>
    <t>jamuan minum dan makanan kecil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</si>
  <si>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</si>
  <si>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</si>
  <si>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</si>
  <si>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</si>
  <si>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- Belanja makan minum rapat</t>
  </si>
  <si>
    <t>Jumlah Dokumen  yang di fasilitasi dalam rangka Pengelolaan Keuangan Desa dan Pendayagunaan Aset Desa</t>
  </si>
  <si>
    <t>Pemerintahan desa di Kecamatan Banjarmangu</t>
  </si>
  <si>
    <t>Koordinasi Pendampingan Desa di Wilayahnya</t>
  </si>
  <si>
    <t>Jumlah Laporan Hasil Koordinasi Pendampingan Desa di Wilayahnya</t>
  </si>
  <si>
    <t>SAKIP = 51,41</t>
  </si>
  <si>
    <t>Tahap III</t>
  </si>
  <si>
    <t>Kecamatan Pandanarum</t>
  </si>
  <si>
    <t>8 dokumen</t>
  </si>
  <si>
    <t xml:space="preserve">Mengkoordinasi pendampingan desa di wilayah kecamatan Pandanarum </t>
  </si>
  <si>
    <t>Meter</t>
  </si>
  <si>
    <t>NAJIB KUSBANDONO, S.Sos</t>
  </si>
  <si>
    <t>NIP. 19660604 198901 1 003</t>
  </si>
  <si>
    <t>SAGIYO S.IP</t>
  </si>
  <si>
    <t>NIP. 19721007 199903 1 007</t>
  </si>
  <si>
    <t>Komponen I  Belanja Bahan Cetak</t>
  </si>
  <si>
    <t>Screen Baliho Banner Indoor</t>
  </si>
  <si>
    <t>- Belanja Bahan Cetak</t>
  </si>
  <si>
    <t>dus</t>
  </si>
  <si>
    <t>Komponen I  Belanja makan minum rapat</t>
  </si>
  <si>
    <t>Komponen I  Belanja Honorarium Narasumber, Moderator dan Transport Peserta</t>
  </si>
  <si>
    <t>Honorarium Narasumber</t>
  </si>
  <si>
    <t>Honorarium Moderator</t>
  </si>
  <si>
    <t>Bantuan Transport peserta</t>
  </si>
  <si>
    <t>Ok</t>
  </si>
  <si>
    <t>- Belanja Honorarium Narasumber, Moderator dan Transport Peserta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</si>
</sst>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47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8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1" fillId="2" borderId="1" xfId="1" applyNumberFormat="1" applyFont="1" applyFill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0" xfId="2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1" fillId="0" borderId="2" xfId="3" applyFont="1" applyBorder="1" applyAlignment="1">
      <alignment vertical="top"/>
    </xf>
    <xf numFmtId="0" fontId="19" fillId="0" borderId="0" xfId="0" applyFont="1"/>
    <xf numFmtId="0" fontId="16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168" fontId="21" fillId="0" borderId="8" xfId="3" applyNumberFormat="1" applyFont="1" applyBorder="1" applyAlignment="1">
      <alignment vertical="top" shrinkToFit="1"/>
    </xf>
    <xf numFmtId="0" fontId="21" fillId="0" borderId="9" xfId="3" applyFont="1" applyBorder="1" applyAlignment="1">
      <alignment horizontal="left" vertical="top"/>
    </xf>
    <xf numFmtId="168" fontId="21" fillId="0" borderId="9" xfId="3" applyNumberFormat="1" applyFont="1" applyBorder="1" applyAlignment="1">
      <alignment vertical="top" shrinkToFit="1"/>
    </xf>
    <xf numFmtId="168" fontId="21" fillId="0" borderId="2" xfId="3" applyNumberFormat="1" applyFont="1" applyBorder="1" applyAlignment="1">
      <alignment horizontal="left" vertical="top" shrinkToFit="1"/>
    </xf>
    <xf numFmtId="0" fontId="21" fillId="0" borderId="3" xfId="3" applyFont="1" applyBorder="1" applyAlignment="1">
      <alignment horizontal="left" vertical="top"/>
    </xf>
    <xf numFmtId="168" fontId="21" fillId="0" borderId="3" xfId="3" applyNumberFormat="1" applyFont="1" applyBorder="1" applyAlignment="1">
      <alignment horizontal="left" vertical="top" shrinkToFit="1"/>
    </xf>
    <xf numFmtId="0" fontId="21" fillId="0" borderId="10" xfId="3" applyFont="1" applyBorder="1" applyAlignment="1">
      <alignment horizontal="left" vertical="top"/>
    </xf>
    <xf numFmtId="169" fontId="21" fillId="0" borderId="1" xfId="3" applyNumberFormat="1" applyFont="1" applyBorder="1" applyAlignment="1">
      <alignment horizontal="right" vertical="top" shrinkToFit="1"/>
    </xf>
    <xf numFmtId="168" fontId="21" fillId="0" borderId="2" xfId="3" applyNumberFormat="1" applyFont="1" applyBorder="1" applyAlignment="1">
      <alignment vertical="top" shrinkToFit="1"/>
    </xf>
    <xf numFmtId="169" fontId="21" fillId="0" borderId="2" xfId="3" applyNumberFormat="1" applyFont="1" applyBorder="1" applyAlignment="1">
      <alignment horizontal="right" vertical="top" shrinkToFit="1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1" fillId="5" borderId="5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166" fontId="11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8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1" fillId="4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4" fontId="11" fillId="0" borderId="5" xfId="2" applyFont="1" applyFill="1" applyBorder="1" applyAlignment="1">
      <alignment horizontal="center"/>
    </xf>
    <xf numFmtId="164" fontId="11" fillId="0" borderId="7" xfId="2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1" fillId="0" borderId="2" xfId="3" applyFont="1" applyBorder="1" applyAlignment="1">
      <alignment horizontal="left" vertical="top"/>
    </xf>
    <xf numFmtId="0" fontId="21" fillId="0" borderId="3" xfId="3" applyFont="1" applyBorder="1" applyAlignment="1">
      <alignment horizontal="left" vertical="top"/>
    </xf>
    <xf numFmtId="0" fontId="21" fillId="0" borderId="4" xfId="3" applyFont="1" applyBorder="1" applyAlignment="1">
      <alignment horizontal="left" vertical="top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166" fontId="8" fillId="0" borderId="1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66" fontId="8" fillId="0" borderId="2" xfId="1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1" fillId="0" borderId="1" xfId="3" applyFont="1" applyBorder="1" applyAlignment="1">
      <alignment horizontal="left" vertical="top"/>
    </xf>
    <xf numFmtId="0" fontId="8" fillId="2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7" fontId="8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tabSelected="1" view="pageBreakPreview" topLeftCell="A20" zoomScale="85" zoomScaleNormal="85" zoomScaleSheetLayoutView="85" workbookViewId="0">
      <selection activeCell="H50" sqref="H50:H51"/>
    </sheetView>
  </sheetViews>
  <sheetFormatPr defaultRowHeight="15" x14ac:dyDescent="0.25"/>
  <cols>
    <col min="1" max="1" width="33.5703125" customWidth="1"/>
    <col min="2" max="13" width="11.1406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87" t="s">
        <v>145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5" x14ac:dyDescent="0.25">
      <c r="A4" s="1" t="s">
        <v>1</v>
      </c>
      <c r="B4" s="87" t="s">
        <v>145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O4" s="54"/>
    </row>
    <row r="5" spans="1:15" x14ac:dyDescent="0.25">
      <c r="A5" s="69" t="s">
        <v>58</v>
      </c>
      <c r="B5" s="86" t="s">
        <v>8</v>
      </c>
      <c r="C5" s="86"/>
      <c r="D5" s="86"/>
      <c r="E5" s="86"/>
      <c r="F5" s="86"/>
      <c r="G5" s="86" t="s">
        <v>10</v>
      </c>
      <c r="H5" s="86"/>
      <c r="I5" s="86"/>
      <c r="J5" s="86"/>
      <c r="K5" s="86" t="s">
        <v>9</v>
      </c>
      <c r="L5" s="86"/>
      <c r="M5" s="86"/>
      <c r="O5" s="54"/>
    </row>
    <row r="6" spans="1:15" ht="31.5" customHeight="1" x14ac:dyDescent="0.25">
      <c r="A6" s="69"/>
      <c r="B6" s="93" t="s">
        <v>130</v>
      </c>
      <c r="C6" s="93"/>
      <c r="D6" s="93"/>
      <c r="E6" s="93"/>
      <c r="F6" s="93"/>
      <c r="G6" s="94">
        <v>54</v>
      </c>
      <c r="H6" s="95"/>
      <c r="I6" s="95"/>
      <c r="J6" s="95"/>
      <c r="K6" s="95" t="s">
        <v>125</v>
      </c>
      <c r="L6" s="95"/>
      <c r="M6" s="95"/>
      <c r="O6" s="54"/>
    </row>
    <row r="7" spans="1:15" x14ac:dyDescent="0.25">
      <c r="A7" s="1" t="s">
        <v>2</v>
      </c>
      <c r="B7" s="87" t="s">
        <v>134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O7" s="54"/>
    </row>
    <row r="8" spans="1:15" x14ac:dyDescent="0.25">
      <c r="A8" s="84" t="s">
        <v>3</v>
      </c>
      <c r="B8" s="86" t="s">
        <v>8</v>
      </c>
      <c r="C8" s="86"/>
      <c r="D8" s="86"/>
      <c r="E8" s="86"/>
      <c r="F8" s="86"/>
      <c r="G8" s="86" t="s">
        <v>10</v>
      </c>
      <c r="H8" s="86"/>
      <c r="I8" s="86"/>
      <c r="J8" s="86"/>
      <c r="K8" s="86" t="s">
        <v>9</v>
      </c>
      <c r="L8" s="86"/>
      <c r="M8" s="86"/>
      <c r="O8" s="54"/>
    </row>
    <row r="9" spans="1:15" s="29" customFormat="1" ht="36.75" customHeight="1" x14ac:dyDescent="0.25">
      <c r="A9" s="84"/>
      <c r="B9" s="92" t="s">
        <v>135</v>
      </c>
      <c r="C9" s="92"/>
      <c r="D9" s="92"/>
      <c r="E9" s="92"/>
      <c r="F9" s="92"/>
      <c r="G9" s="84">
        <v>100</v>
      </c>
      <c r="H9" s="84"/>
      <c r="I9" s="84"/>
      <c r="J9" s="84"/>
      <c r="K9" s="84" t="s">
        <v>50</v>
      </c>
      <c r="L9" s="84"/>
      <c r="M9" s="84"/>
      <c r="O9" s="54"/>
    </row>
    <row r="10" spans="1:15" ht="15" customHeight="1" x14ac:dyDescent="0.25">
      <c r="A10" s="1" t="s">
        <v>4</v>
      </c>
      <c r="B10" s="85" t="s">
        <v>136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O10" s="54"/>
    </row>
    <row r="11" spans="1:15" x14ac:dyDescent="0.25">
      <c r="A11" s="84" t="s">
        <v>5</v>
      </c>
      <c r="B11" s="86" t="s">
        <v>8</v>
      </c>
      <c r="C11" s="86"/>
      <c r="D11" s="86"/>
      <c r="E11" s="86"/>
      <c r="F11" s="86"/>
      <c r="G11" s="86" t="s">
        <v>10</v>
      </c>
      <c r="H11" s="86"/>
      <c r="I11" s="86"/>
      <c r="J11" s="86"/>
      <c r="K11" s="86" t="s">
        <v>9</v>
      </c>
      <c r="L11" s="86"/>
      <c r="M11" s="86"/>
      <c r="O11" s="54"/>
    </row>
    <row r="12" spans="1:15" s="29" customFormat="1" ht="28.5" customHeight="1" x14ac:dyDescent="0.25">
      <c r="A12" s="84"/>
      <c r="B12" s="92" t="s">
        <v>137</v>
      </c>
      <c r="C12" s="92"/>
      <c r="D12" s="92"/>
      <c r="E12" s="92"/>
      <c r="F12" s="92"/>
      <c r="G12" s="84">
        <v>100</v>
      </c>
      <c r="H12" s="84"/>
      <c r="I12" s="84"/>
      <c r="J12" s="84"/>
      <c r="K12" s="84" t="s">
        <v>50</v>
      </c>
      <c r="L12" s="84"/>
      <c r="M12" s="84"/>
      <c r="O12" s="54"/>
    </row>
    <row r="13" spans="1:15" x14ac:dyDescent="0.25">
      <c r="A13" s="1" t="s">
        <v>6</v>
      </c>
      <c r="B13" s="87" t="s">
        <v>141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O13" s="54"/>
    </row>
    <row r="14" spans="1:15" x14ac:dyDescent="0.25">
      <c r="A14" s="84" t="s">
        <v>7</v>
      </c>
      <c r="B14" s="86" t="s">
        <v>8</v>
      </c>
      <c r="C14" s="86"/>
      <c r="D14" s="86"/>
      <c r="E14" s="86"/>
      <c r="F14" s="86"/>
      <c r="G14" s="86" t="s">
        <v>10</v>
      </c>
      <c r="H14" s="86"/>
      <c r="I14" s="86"/>
      <c r="J14" s="86"/>
      <c r="K14" s="86" t="s">
        <v>9</v>
      </c>
      <c r="L14" s="86"/>
      <c r="M14" s="86"/>
      <c r="O14" s="54"/>
    </row>
    <row r="15" spans="1:15" s="29" customFormat="1" ht="50.25" customHeight="1" x14ac:dyDescent="0.25">
      <c r="A15" s="84"/>
      <c r="B15" s="88" t="s">
        <v>142</v>
      </c>
      <c r="C15" s="89"/>
      <c r="D15" s="89"/>
      <c r="E15" s="89"/>
      <c r="F15" s="90"/>
      <c r="G15" s="91">
        <v>8</v>
      </c>
      <c r="H15" s="84"/>
      <c r="I15" s="84"/>
      <c r="J15" s="84"/>
      <c r="K15" s="84" t="s">
        <v>131</v>
      </c>
      <c r="L15" s="84"/>
      <c r="M15" s="84"/>
      <c r="O15" s="54"/>
    </row>
    <row r="16" spans="1:15" x14ac:dyDescent="0.25">
      <c r="A16" s="87" t="s">
        <v>11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O16" s="54"/>
    </row>
    <row r="17" spans="1:15" x14ac:dyDescent="0.25">
      <c r="A17" s="1" t="s">
        <v>12</v>
      </c>
      <c r="B17" s="105" t="s">
        <v>52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O17" s="54"/>
    </row>
    <row r="18" spans="1:15" x14ac:dyDescent="0.25">
      <c r="A18" s="1"/>
      <c r="B18" s="105" t="s">
        <v>53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O18" s="54"/>
    </row>
    <row r="19" spans="1:15" x14ac:dyDescent="0.25">
      <c r="A19" s="1"/>
      <c r="B19" s="105" t="s">
        <v>54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O19" s="54"/>
    </row>
    <row r="20" spans="1:15" x14ac:dyDescent="0.25">
      <c r="A20" s="1"/>
      <c r="B20" s="105" t="s">
        <v>57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O20" s="54"/>
    </row>
    <row r="21" spans="1:15" hidden="1" x14ac:dyDescent="0.25">
      <c r="A21" s="1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O21" s="54" t="s">
        <v>139</v>
      </c>
    </row>
    <row r="22" spans="1:15" hidden="1" x14ac:dyDescent="0.25">
      <c r="A22" s="1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</row>
    <row r="23" spans="1:15" x14ac:dyDescent="0.25">
      <c r="A23" s="1"/>
      <c r="B23" s="70" t="s">
        <v>124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2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4"/>
      <c r="O26" s="54"/>
    </row>
    <row r="27" spans="1:15" x14ac:dyDescent="0.25">
      <c r="A27" s="1" t="s">
        <v>13</v>
      </c>
      <c r="B27" s="93" t="s">
        <v>147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54"/>
      <c r="O27" s="54"/>
    </row>
    <row r="28" spans="1:15" ht="16.5" customHeight="1" x14ac:dyDescent="0.25">
      <c r="A28" s="1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</row>
    <row r="29" spans="1:15" hidden="1" x14ac:dyDescent="0.25">
      <c r="A29" s="1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</row>
    <row r="30" spans="1:15" hidden="1" x14ac:dyDescent="0.25">
      <c r="A30" s="1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</row>
    <row r="31" spans="1:15" hidden="1" x14ac:dyDescent="0.25">
      <c r="A31" s="1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</row>
    <row r="32" spans="1:15" hidden="1" x14ac:dyDescent="0.25">
      <c r="A32" s="1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</row>
    <row r="33" spans="1:13" x14ac:dyDescent="0.25">
      <c r="A33" s="1" t="s">
        <v>59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</row>
    <row r="34" spans="1:13" x14ac:dyDescent="0.25">
      <c r="A34" s="22" t="s">
        <v>60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</row>
    <row r="35" spans="1:13" x14ac:dyDescent="0.25">
      <c r="A35" s="22" t="s">
        <v>92</v>
      </c>
      <c r="B35" s="108" t="s">
        <v>143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</row>
    <row r="36" spans="1:13" x14ac:dyDescent="0.25">
      <c r="A36" s="22" t="s">
        <v>62</v>
      </c>
      <c r="B36" s="77">
        <v>1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</row>
    <row r="37" spans="1:13" x14ac:dyDescent="0.25">
      <c r="A37" s="22" t="s">
        <v>63</v>
      </c>
      <c r="B37" s="73">
        <v>1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3" x14ac:dyDescent="0.25">
      <c r="A38" s="22" t="s">
        <v>64</v>
      </c>
      <c r="B38" s="78" t="s">
        <v>146</v>
      </c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</row>
    <row r="39" spans="1:13" x14ac:dyDescent="0.25">
      <c r="A39" s="22" t="s">
        <v>61</v>
      </c>
      <c r="B39" s="76" t="s">
        <v>51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</row>
    <row r="40" spans="1:13" x14ac:dyDescent="0.25">
      <c r="A40" s="2" t="s">
        <v>14</v>
      </c>
      <c r="B40" s="109" t="s">
        <v>140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</row>
    <row r="41" spans="1:13" x14ac:dyDescent="0.25">
      <c r="A41" s="1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</row>
    <row r="42" spans="1:13" x14ac:dyDescent="0.25">
      <c r="A42" s="98" t="s">
        <v>15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100"/>
    </row>
    <row r="43" spans="1:13" x14ac:dyDescent="0.25">
      <c r="A43" s="1" t="s">
        <v>16</v>
      </c>
      <c r="B43" s="101" t="s">
        <v>55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3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79" t="s">
        <v>123</v>
      </c>
      <c r="C46" s="81"/>
      <c r="D46" s="67"/>
      <c r="E46" s="67"/>
      <c r="F46" s="67"/>
      <c r="G46" s="81"/>
      <c r="H46" s="67"/>
      <c r="I46" s="67"/>
      <c r="J46" s="67"/>
      <c r="K46" s="67"/>
      <c r="L46" s="67"/>
      <c r="M46" s="67"/>
    </row>
    <row r="47" spans="1:13" s="29" customFormat="1" x14ac:dyDescent="0.25">
      <c r="A47" s="20" t="s">
        <v>155</v>
      </c>
      <c r="B47" s="80"/>
      <c r="C47" s="82"/>
      <c r="D47" s="68"/>
      <c r="E47" s="68"/>
      <c r="F47" s="68"/>
      <c r="G47" s="82"/>
      <c r="H47" s="68"/>
      <c r="I47" s="68"/>
      <c r="J47" s="68"/>
      <c r="K47" s="68"/>
      <c r="L47" s="68"/>
      <c r="M47" s="68"/>
    </row>
    <row r="48" spans="1:13" x14ac:dyDescent="0.25">
      <c r="A48" s="12" t="s">
        <v>47</v>
      </c>
      <c r="B48" s="83">
        <f>A49</f>
        <v>1167200</v>
      </c>
      <c r="C48" s="104"/>
      <c r="D48" s="83"/>
      <c r="E48" s="67"/>
      <c r="F48" s="67"/>
      <c r="G48" s="83"/>
      <c r="H48" s="67"/>
      <c r="I48" s="67"/>
      <c r="J48" s="67"/>
      <c r="K48" s="67"/>
      <c r="L48" s="67"/>
      <c r="M48" s="67"/>
    </row>
    <row r="49" spans="1:13" x14ac:dyDescent="0.25">
      <c r="A49" s="15">
        <f>RAB!M19</f>
        <v>1167200</v>
      </c>
      <c r="B49" s="68"/>
      <c r="C49" s="82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 spans="1:13" x14ac:dyDescent="0.25">
      <c r="A50" s="7" t="s">
        <v>41</v>
      </c>
      <c r="B50" s="67"/>
      <c r="C50" s="79" t="s">
        <v>129</v>
      </c>
      <c r="D50" s="81"/>
      <c r="E50" s="81"/>
      <c r="F50" s="67"/>
      <c r="G50" s="67"/>
      <c r="H50" s="67"/>
      <c r="I50" s="67"/>
      <c r="J50" s="67"/>
      <c r="K50" s="67"/>
      <c r="L50" s="67"/>
      <c r="M50" s="67"/>
    </row>
    <row r="51" spans="1:13" ht="43.5" customHeight="1" x14ac:dyDescent="0.25">
      <c r="A51" s="20" t="s">
        <v>138</v>
      </c>
      <c r="B51" s="68"/>
      <c r="C51" s="80"/>
      <c r="D51" s="82"/>
      <c r="E51" s="82"/>
      <c r="F51" s="68"/>
      <c r="G51" s="68"/>
      <c r="H51" s="68"/>
      <c r="I51" s="68"/>
      <c r="J51" s="68"/>
      <c r="K51" s="68"/>
      <c r="L51" s="68"/>
      <c r="M51" s="68"/>
    </row>
    <row r="52" spans="1:13" x14ac:dyDescent="0.25">
      <c r="A52" s="12" t="s">
        <v>47</v>
      </c>
      <c r="B52" s="67"/>
      <c r="C52" s="83">
        <f>A53</f>
        <v>19912500</v>
      </c>
      <c r="D52" s="104"/>
      <c r="E52" s="106"/>
      <c r="F52" s="67"/>
      <c r="G52" s="83"/>
      <c r="H52" s="67"/>
      <c r="I52" s="67"/>
      <c r="J52" s="67"/>
      <c r="K52" s="67"/>
      <c r="L52" s="67"/>
      <c r="M52" s="67"/>
    </row>
    <row r="53" spans="1:13" x14ac:dyDescent="0.25">
      <c r="A53" s="15">
        <f>RAB!M23</f>
        <v>19912500</v>
      </c>
      <c r="B53" s="68"/>
      <c r="C53" s="68"/>
      <c r="D53" s="82"/>
      <c r="E53" s="107"/>
      <c r="F53" s="68"/>
      <c r="G53" s="68"/>
      <c r="H53" s="68"/>
      <c r="I53" s="68"/>
      <c r="J53" s="68"/>
      <c r="K53" s="68"/>
      <c r="L53" s="68"/>
      <c r="M53" s="68"/>
    </row>
    <row r="54" spans="1:13" hidden="1" x14ac:dyDescent="0.25">
      <c r="A54" s="6" t="s">
        <v>42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</row>
    <row r="55" spans="1:13" hidden="1" x14ac:dyDescent="0.25">
      <c r="A55" s="10" t="s">
        <v>46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</row>
    <row r="56" spans="1:13" hidden="1" x14ac:dyDescent="0.25">
      <c r="A56" s="12" t="s">
        <v>47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</row>
    <row r="57" spans="1:13" hidden="1" x14ac:dyDescent="0.25">
      <c r="A57" s="15" t="e">
        <f>RAB!#REF!</f>
        <v>#REF!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</row>
    <row r="58" spans="1:13" hidden="1" x14ac:dyDescent="0.25">
      <c r="A58" s="6" t="s">
        <v>43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3" hidden="1" x14ac:dyDescent="0.25">
      <c r="A59" s="10" t="s">
        <v>46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</row>
    <row r="60" spans="1:13" hidden="1" x14ac:dyDescent="0.25">
      <c r="A60" s="13" t="s">
        <v>47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</row>
    <row r="61" spans="1:13" hidden="1" x14ac:dyDescent="0.25">
      <c r="A61" s="15" t="e">
        <f>RAB!#REF!</f>
        <v>#REF!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</row>
    <row r="62" spans="1:13" x14ac:dyDescent="0.25">
      <c r="A62" s="7" t="s">
        <v>144</v>
      </c>
      <c r="B62" s="67"/>
      <c r="C62" s="67"/>
      <c r="D62" s="79" t="s">
        <v>129</v>
      </c>
      <c r="E62" s="81"/>
      <c r="F62" s="67"/>
      <c r="G62" s="67"/>
      <c r="H62" s="67"/>
      <c r="I62" s="67"/>
      <c r="J62" s="67"/>
      <c r="K62" s="67"/>
      <c r="L62" s="67"/>
      <c r="M62" s="67"/>
    </row>
    <row r="63" spans="1:13" ht="43.5" customHeight="1" x14ac:dyDescent="0.25">
      <c r="A63" s="20" t="s">
        <v>163</v>
      </c>
      <c r="B63" s="68"/>
      <c r="C63" s="68"/>
      <c r="D63" s="80"/>
      <c r="E63" s="82"/>
      <c r="F63" s="68"/>
      <c r="G63" s="68"/>
      <c r="H63" s="68"/>
      <c r="I63" s="68"/>
      <c r="J63" s="68"/>
      <c r="K63" s="68"/>
      <c r="L63" s="68"/>
      <c r="M63" s="68"/>
    </row>
    <row r="64" spans="1:13" x14ac:dyDescent="0.25">
      <c r="A64" s="12" t="s">
        <v>47</v>
      </c>
      <c r="B64" s="67"/>
      <c r="C64" s="67"/>
      <c r="D64" s="104">
        <f>A65</f>
        <v>16000000</v>
      </c>
      <c r="E64" s="106"/>
      <c r="F64" s="67"/>
      <c r="G64" s="83"/>
      <c r="H64" s="67"/>
      <c r="I64" s="67"/>
      <c r="J64" s="67"/>
      <c r="K64" s="67"/>
      <c r="L64" s="67"/>
      <c r="M64" s="67"/>
    </row>
    <row r="65" spans="1:17" x14ac:dyDescent="0.25">
      <c r="A65" s="15">
        <f>RAB!M27</f>
        <v>16000000</v>
      </c>
      <c r="B65" s="68"/>
      <c r="C65" s="68"/>
      <c r="D65" s="82"/>
      <c r="E65" s="107"/>
      <c r="F65" s="68"/>
      <c r="G65" s="68"/>
      <c r="H65" s="68"/>
      <c r="I65" s="68"/>
      <c r="J65" s="68"/>
      <c r="K65" s="68"/>
      <c r="L65" s="68"/>
      <c r="M65" s="68"/>
    </row>
    <row r="66" spans="1:17" x14ac:dyDescent="0.25">
      <c r="A66" s="11" t="s">
        <v>48</v>
      </c>
      <c r="B66" s="17"/>
      <c r="C66" s="17">
        <f>C48</f>
        <v>0</v>
      </c>
      <c r="D66" s="17">
        <f>D48</f>
        <v>0</v>
      </c>
      <c r="E66" s="17"/>
      <c r="F66" s="17"/>
      <c r="G66" s="17">
        <f>G52</f>
        <v>0</v>
      </c>
      <c r="H66" s="17"/>
      <c r="I66" s="17"/>
      <c r="J66" s="17"/>
      <c r="K66" s="17"/>
      <c r="L66" s="17"/>
      <c r="M66" s="17"/>
      <c r="P66" s="16"/>
    </row>
    <row r="67" spans="1:17" x14ac:dyDescent="0.25">
      <c r="A67" s="2" t="s">
        <v>30</v>
      </c>
      <c r="B67" s="97" t="s">
        <v>128</v>
      </c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</row>
    <row r="68" spans="1:17" x14ac:dyDescent="0.25">
      <c r="A68" s="2" t="s">
        <v>31</v>
      </c>
      <c r="B68" s="96">
        <f>RAB!M34</f>
        <v>37079700</v>
      </c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Q68" s="5"/>
    </row>
    <row r="71" spans="1:17" x14ac:dyDescent="0.25">
      <c r="B71" s="19" t="s">
        <v>45</v>
      </c>
      <c r="C71" s="14"/>
      <c r="D71" s="14"/>
      <c r="J71" s="19" t="s">
        <v>32</v>
      </c>
    </row>
    <row r="72" spans="1:17" x14ac:dyDescent="0.25">
      <c r="B72" s="18"/>
      <c r="C72" s="18"/>
      <c r="D72" s="18"/>
      <c r="I72" s="18"/>
      <c r="J72" s="18"/>
    </row>
    <row r="73" spans="1:17" x14ac:dyDescent="0.25">
      <c r="B73" s="18"/>
      <c r="C73" s="18"/>
      <c r="D73" s="18"/>
      <c r="I73" s="18"/>
      <c r="J73" s="18"/>
    </row>
    <row r="74" spans="1:17" x14ac:dyDescent="0.25">
      <c r="B74" s="18"/>
      <c r="C74" s="18"/>
      <c r="D74" s="18"/>
      <c r="I74" s="18"/>
      <c r="J74" s="18"/>
    </row>
    <row r="75" spans="1:17" x14ac:dyDescent="0.25">
      <c r="B75" s="18"/>
      <c r="C75" s="18"/>
      <c r="D75" s="18"/>
      <c r="J75" s="14"/>
      <c r="K75" s="14"/>
    </row>
    <row r="76" spans="1:17" ht="15.75" x14ac:dyDescent="0.3">
      <c r="B76" s="38" t="s">
        <v>149</v>
      </c>
      <c r="C76" s="36"/>
      <c r="D76" s="36"/>
      <c r="J76" s="39" t="s">
        <v>151</v>
      </c>
      <c r="K76" s="52"/>
      <c r="L76" s="28"/>
    </row>
    <row r="77" spans="1:17" ht="15.75" x14ac:dyDescent="0.3">
      <c r="B77" s="35" t="s">
        <v>150</v>
      </c>
      <c r="C77" s="37"/>
      <c r="D77" s="37"/>
      <c r="J77" s="40" t="s">
        <v>152</v>
      </c>
      <c r="K77" s="53"/>
      <c r="L77" s="28"/>
    </row>
  </sheetData>
  <mergeCells count="175">
    <mergeCell ref="K64:K65"/>
    <mergeCell ref="L64:L65"/>
    <mergeCell ref="M64:M65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E62:E63"/>
    <mergeCell ref="F62:F63"/>
    <mergeCell ref="G62:G63"/>
    <mergeCell ref="H62:H63"/>
    <mergeCell ref="I62:I63"/>
    <mergeCell ref="J62:J63"/>
    <mergeCell ref="K62:K63"/>
    <mergeCell ref="L62:L63"/>
    <mergeCell ref="M62:M63"/>
    <mergeCell ref="B17:M17"/>
    <mergeCell ref="B18:M18"/>
    <mergeCell ref="B19:M19"/>
    <mergeCell ref="B20:M20"/>
    <mergeCell ref="C46:C47"/>
    <mergeCell ref="M46:M47"/>
    <mergeCell ref="B46:B47"/>
    <mergeCell ref="M50:M51"/>
    <mergeCell ref="B52:B53"/>
    <mergeCell ref="C52:C53"/>
    <mergeCell ref="D52:D53"/>
    <mergeCell ref="E52:E53"/>
    <mergeCell ref="F52:F53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B68:M68"/>
    <mergeCell ref="B67:M67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B62:B63"/>
    <mergeCell ref="C62:C63"/>
    <mergeCell ref="D62:D6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G52:G53"/>
    <mergeCell ref="H52:H53"/>
    <mergeCell ref="I52:I53"/>
    <mergeCell ref="J52:J53"/>
    <mergeCell ref="K52:K53"/>
    <mergeCell ref="L52:L53"/>
    <mergeCell ref="M52:M53"/>
    <mergeCell ref="H50:H51"/>
    <mergeCell ref="I50:I51"/>
    <mergeCell ref="J50:J51"/>
    <mergeCell ref="K50:K51"/>
    <mergeCell ref="L50:L51"/>
    <mergeCell ref="A5:A6"/>
    <mergeCell ref="D58:D59"/>
    <mergeCell ref="E58:E59"/>
    <mergeCell ref="F58:F59"/>
    <mergeCell ref="D54:D55"/>
    <mergeCell ref="E54:E55"/>
    <mergeCell ref="F54:F55"/>
    <mergeCell ref="B23:M23"/>
    <mergeCell ref="B37:M37"/>
    <mergeCell ref="B33:M33"/>
    <mergeCell ref="B34:M34"/>
    <mergeCell ref="B39:M39"/>
    <mergeCell ref="B36:M36"/>
    <mergeCell ref="B38:M38"/>
    <mergeCell ref="C50:C51"/>
    <mergeCell ref="D50:D51"/>
    <mergeCell ref="E50:E51"/>
    <mergeCell ref="F50:F51"/>
    <mergeCell ref="G50:G51"/>
    <mergeCell ref="M56:M57"/>
    <mergeCell ref="G54:G55"/>
    <mergeCell ref="H54:H55"/>
    <mergeCell ref="I54:I55"/>
    <mergeCell ref="J54:J55"/>
    <mergeCell ref="L54:L55"/>
    <mergeCell ref="M54:M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B54:B55"/>
    <mergeCell ref="C54:C55"/>
    <mergeCell ref="K54:K55"/>
    <mergeCell ref="K60:K61"/>
    <mergeCell ref="L60:L61"/>
    <mergeCell ref="M60:M61"/>
    <mergeCell ref="C58:C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L58:L59"/>
    <mergeCell ref="M58:M59"/>
    <mergeCell ref="G58:G59"/>
    <mergeCell ref="H58:H59"/>
    <mergeCell ref="I58:I59"/>
    <mergeCell ref="J58:J59"/>
    <mergeCell ref="K58:K59"/>
    <mergeCell ref="B58:B5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7:M67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35433070866141736" header="0.31496062992125984" footer="0.31496062992125984"/>
  <pageSetup paperSize="5" scale="85" orientation="landscape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0"/>
  <sheetViews>
    <sheetView view="pageBreakPreview" topLeftCell="A13" zoomScale="80" zoomScaleNormal="100" zoomScaleSheetLayoutView="80" workbookViewId="0">
      <selection activeCell="M35" sqref="M35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6384" width="9.140625" style="42"/>
  </cols>
  <sheetData>
    <row r="1" spans="1:14" x14ac:dyDescent="0.25">
      <c r="A1" s="41" t="s">
        <v>0</v>
      </c>
      <c r="B1" s="87" t="str">
        <f>'FORMAT KAK'!B3:M3</f>
        <v>Kecamatan Pandanarum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4" x14ac:dyDescent="0.25">
      <c r="A2" s="41" t="s">
        <v>1</v>
      </c>
      <c r="B2" s="87" t="str">
        <f>'FORMAT KAK'!B4:M4</f>
        <v>Kecamatan Pandanarum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4" x14ac:dyDescent="0.25">
      <c r="A3" s="139" t="s">
        <v>58</v>
      </c>
      <c r="B3" s="131" t="s">
        <v>8</v>
      </c>
      <c r="C3" s="131"/>
      <c r="D3" s="131"/>
      <c r="E3" s="131"/>
      <c r="F3" s="131"/>
      <c r="G3" s="131" t="s">
        <v>10</v>
      </c>
      <c r="H3" s="131"/>
      <c r="I3" s="131"/>
      <c r="J3" s="131"/>
      <c r="K3" s="131" t="s">
        <v>9</v>
      </c>
      <c r="L3" s="131"/>
    </row>
    <row r="4" spans="1:14" x14ac:dyDescent="0.25">
      <c r="A4" s="139"/>
      <c r="B4" s="140" t="str">
        <f>'FORMAT KAK'!B6:F6</f>
        <v>Nilai SAKIP OPD</v>
      </c>
      <c r="C4" s="141"/>
      <c r="D4" s="141"/>
      <c r="E4" s="141"/>
      <c r="F4" s="142"/>
      <c r="G4" s="131">
        <f>'FORMAT KAK'!G6:J6</f>
        <v>54</v>
      </c>
      <c r="H4" s="131"/>
      <c r="I4" s="131"/>
      <c r="J4" s="131"/>
      <c r="K4" s="131" t="str">
        <f>'FORMAT KAK'!K6:M6</f>
        <v>angka</v>
      </c>
      <c r="L4" s="131"/>
    </row>
    <row r="5" spans="1:14" x14ac:dyDescent="0.25">
      <c r="A5" s="41" t="s">
        <v>2</v>
      </c>
      <c r="B5" s="133" t="str">
        <f>'FORMAT KAK'!B7:M7</f>
        <v>Program Pembinaan dan Pengawasan Pemerintahan Desa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</row>
    <row r="6" spans="1:14" x14ac:dyDescent="0.25">
      <c r="A6" s="123" t="s">
        <v>3</v>
      </c>
      <c r="B6" s="131" t="s">
        <v>8</v>
      </c>
      <c r="C6" s="131"/>
      <c r="D6" s="131"/>
      <c r="E6" s="131"/>
      <c r="F6" s="131"/>
      <c r="G6" s="131" t="s">
        <v>10</v>
      </c>
      <c r="H6" s="131"/>
      <c r="I6" s="131"/>
      <c r="J6" s="131"/>
      <c r="K6" s="131" t="s">
        <v>9</v>
      </c>
      <c r="L6" s="131"/>
    </row>
    <row r="7" spans="1:14" s="43" customFormat="1" ht="34.5" customHeight="1" x14ac:dyDescent="0.25">
      <c r="A7" s="123"/>
      <c r="B7" s="143" t="str">
        <f>'FORMAT KAK'!B9:F9</f>
        <v>Persentase  Pembinaan dan Pengawasan Pemerintahan Desa</v>
      </c>
      <c r="C7" s="143"/>
      <c r="D7" s="143"/>
      <c r="E7" s="143"/>
      <c r="F7" s="143"/>
      <c r="G7" s="123">
        <f>'FORMAT KAK'!G9:J9</f>
        <v>100</v>
      </c>
      <c r="H7" s="123"/>
      <c r="I7" s="123"/>
      <c r="J7" s="123"/>
      <c r="K7" s="123" t="str">
        <f>'FORMAT KAK'!K9:M9</f>
        <v>%</v>
      </c>
      <c r="L7" s="123"/>
    </row>
    <row r="8" spans="1:14" x14ac:dyDescent="0.25">
      <c r="A8" s="41" t="s">
        <v>4</v>
      </c>
      <c r="B8" s="87" t="str">
        <f>'FORMAT KAK'!B10:M10</f>
        <v>Fasilitasi, Rekomendasi dan Koordinasi Pembinaan dan Pengawasan Pemerintahan Desa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1:14" x14ac:dyDescent="0.25">
      <c r="A9" s="123" t="s">
        <v>5</v>
      </c>
      <c r="B9" s="131" t="s">
        <v>8</v>
      </c>
      <c r="C9" s="131"/>
      <c r="D9" s="131"/>
      <c r="E9" s="131"/>
      <c r="F9" s="131"/>
      <c r="G9" s="131" t="s">
        <v>10</v>
      </c>
      <c r="H9" s="131"/>
      <c r="I9" s="131"/>
      <c r="J9" s="131"/>
      <c r="K9" s="131" t="s">
        <v>9</v>
      </c>
      <c r="L9" s="131"/>
    </row>
    <row r="10" spans="1:14" s="43" customFormat="1" ht="45" customHeight="1" x14ac:dyDescent="0.25">
      <c r="A10" s="123"/>
      <c r="B10" s="134" t="str">
        <f>'FORMAT KAK'!B12:F12</f>
        <v>Persentase Fasilitasi, Rekomendasi dan Koordinasi Pembinaan dan Pengawasan Pemerintahan Desa yang terselenggara</v>
      </c>
      <c r="C10" s="135"/>
      <c r="D10" s="135"/>
      <c r="E10" s="135"/>
      <c r="F10" s="136"/>
      <c r="G10" s="123">
        <f>'FORMAT KAK'!G12:J12</f>
        <v>100</v>
      </c>
      <c r="H10" s="123"/>
      <c r="I10" s="123"/>
      <c r="J10" s="123"/>
      <c r="K10" s="123" t="str">
        <f>'FORMAT KAK'!K12:M12</f>
        <v>%</v>
      </c>
      <c r="L10" s="123"/>
    </row>
    <row r="11" spans="1:14" x14ac:dyDescent="0.25">
      <c r="A11" s="41" t="s">
        <v>6</v>
      </c>
      <c r="B11" s="87" t="str">
        <f>'FORMAT KAK'!B13:M13</f>
        <v>Koordinasi Pendampingan Desa di Wilayahnya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4" x14ac:dyDescent="0.25">
      <c r="A12" s="123" t="s">
        <v>7</v>
      </c>
      <c r="B12" s="131" t="s">
        <v>8</v>
      </c>
      <c r="C12" s="131"/>
      <c r="D12" s="131"/>
      <c r="E12" s="131"/>
      <c r="F12" s="131"/>
      <c r="G12" s="131" t="s">
        <v>10</v>
      </c>
      <c r="H12" s="131"/>
      <c r="I12" s="131"/>
      <c r="J12" s="131"/>
      <c r="K12" s="131" t="s">
        <v>9</v>
      </c>
      <c r="L12" s="131"/>
    </row>
    <row r="13" spans="1:14" s="43" customFormat="1" ht="30.75" customHeight="1" x14ac:dyDescent="0.25">
      <c r="A13" s="123"/>
      <c r="B13" s="134" t="str">
        <f>'FORMAT KAK'!B15:F15</f>
        <v>Jumlah Laporan Hasil Koordinasi Pendampingan Desa di Wilayahnya</v>
      </c>
      <c r="C13" s="135"/>
      <c r="D13" s="135"/>
      <c r="E13" s="135"/>
      <c r="F13" s="136"/>
      <c r="G13" s="123">
        <f>'FORMAT KAK'!G15:J15</f>
        <v>8</v>
      </c>
      <c r="H13" s="123"/>
      <c r="I13" s="123"/>
      <c r="J13" s="123"/>
      <c r="K13" s="123" t="str">
        <f>'FORMAT KAK'!K15:M15</f>
        <v>dokumen</v>
      </c>
      <c r="L13" s="123"/>
    </row>
    <row r="14" spans="1:14" x14ac:dyDescent="0.25">
      <c r="A14" s="2" t="s">
        <v>33</v>
      </c>
      <c r="B14" s="138">
        <f>M34</f>
        <v>37079700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6" spans="1:14" ht="15" customHeight="1" x14ac:dyDescent="0.25">
      <c r="A16" s="121" t="s">
        <v>34</v>
      </c>
      <c r="B16" s="121"/>
      <c r="C16" s="121"/>
      <c r="D16" s="121"/>
      <c r="E16" s="121"/>
      <c r="F16" s="121" t="s">
        <v>35</v>
      </c>
      <c r="G16" s="121"/>
      <c r="H16" s="121" t="s">
        <v>38</v>
      </c>
      <c r="I16" s="121"/>
      <c r="J16" s="124" t="s">
        <v>39</v>
      </c>
      <c r="K16" s="124"/>
      <c r="L16" s="121" t="s">
        <v>37</v>
      </c>
      <c r="M16" s="121" t="s">
        <v>36</v>
      </c>
      <c r="N16" s="121"/>
    </row>
    <row r="17" spans="1:22" x14ac:dyDescent="0.25">
      <c r="A17" s="121"/>
      <c r="B17" s="121"/>
      <c r="C17" s="121"/>
      <c r="D17" s="121"/>
      <c r="E17" s="121"/>
      <c r="F17" s="121"/>
      <c r="G17" s="121"/>
      <c r="H17" s="121"/>
      <c r="I17" s="121"/>
      <c r="J17" s="124"/>
      <c r="K17" s="124"/>
      <c r="L17" s="121"/>
      <c r="M17" s="121"/>
      <c r="N17" s="121"/>
    </row>
    <row r="18" spans="1:22" x14ac:dyDescent="0.25">
      <c r="A18" s="121"/>
      <c r="B18" s="121"/>
      <c r="C18" s="121"/>
      <c r="D18" s="121"/>
      <c r="E18" s="121"/>
      <c r="F18" s="121"/>
      <c r="G18" s="121"/>
      <c r="H18" s="121"/>
      <c r="I18" s="121"/>
      <c r="J18" s="124"/>
      <c r="K18" s="124"/>
      <c r="L18" s="121"/>
      <c r="M18" s="121"/>
      <c r="N18" s="121"/>
    </row>
    <row r="19" spans="1:22" s="43" customFormat="1" ht="20.25" customHeight="1" x14ac:dyDescent="0.25">
      <c r="A19" s="111" t="str">
        <f>'FORMAT KAK'!A46&amp; " "  &amp;  'FORMAT KAK'!A47</f>
        <v>Tahap I - Belanja Bahan Cetak</v>
      </c>
      <c r="B19" s="112"/>
      <c r="C19" s="112"/>
      <c r="D19" s="112"/>
      <c r="E19" s="113"/>
      <c r="F19" s="122"/>
      <c r="G19" s="122"/>
      <c r="H19" s="123"/>
      <c r="I19" s="123"/>
      <c r="J19" s="123"/>
      <c r="K19" s="123"/>
      <c r="L19" s="44"/>
      <c r="M19" s="119">
        <f>M20</f>
        <v>1167200</v>
      </c>
      <c r="N19" s="119"/>
      <c r="P19" s="45"/>
      <c r="R19" s="146" t="str">
        <f>'FORMAT KAK'!R45&amp; " "  &amp;  'FORMAT KAK'!R46</f>
        <v xml:space="preserve"> </v>
      </c>
      <c r="S19" s="146"/>
      <c r="T19" s="146"/>
      <c r="U19" s="146"/>
      <c r="V19" s="146"/>
    </row>
    <row r="20" spans="1:22" s="43" customFormat="1" ht="29.1" customHeight="1" x14ac:dyDescent="0.25">
      <c r="A20" s="30"/>
      <c r="B20" s="137" t="s">
        <v>153</v>
      </c>
      <c r="C20" s="137"/>
      <c r="D20" s="137"/>
      <c r="E20" s="137"/>
      <c r="F20" s="123"/>
      <c r="G20" s="123"/>
      <c r="H20" s="123"/>
      <c r="I20" s="123"/>
      <c r="J20" s="123"/>
      <c r="K20" s="123"/>
      <c r="L20" s="44"/>
      <c r="M20" s="119">
        <f>M21</f>
        <v>1167200</v>
      </c>
      <c r="N20" s="119"/>
      <c r="P20" s="45"/>
    </row>
    <row r="21" spans="1:22" s="43" customFormat="1" x14ac:dyDescent="0.25">
      <c r="A21" s="46"/>
      <c r="B21" s="132" t="s">
        <v>154</v>
      </c>
      <c r="C21" s="132"/>
      <c r="D21" s="132"/>
      <c r="E21" s="132"/>
      <c r="F21" s="57">
        <v>8</v>
      </c>
      <c r="G21" s="58" t="s">
        <v>148</v>
      </c>
      <c r="H21" s="123" t="s">
        <v>56</v>
      </c>
      <c r="I21" s="123"/>
      <c r="J21" s="57">
        <v>8</v>
      </c>
      <c r="K21" s="58" t="s">
        <v>148</v>
      </c>
      <c r="L21" s="64">
        <v>145900</v>
      </c>
      <c r="M21" s="120">
        <f>J21*L21</f>
        <v>1167200</v>
      </c>
      <c r="N21" s="120"/>
      <c r="P21" s="45"/>
    </row>
    <row r="22" spans="1:22" s="43" customFormat="1" x14ac:dyDescent="0.25">
      <c r="A22" s="30"/>
      <c r="B22" s="51"/>
      <c r="C22" s="47"/>
      <c r="D22" s="47"/>
      <c r="E22" s="48"/>
      <c r="F22" s="60"/>
      <c r="G22" s="61"/>
      <c r="H22" s="44"/>
      <c r="I22" s="56"/>
      <c r="J22" s="62"/>
      <c r="K22" s="61"/>
      <c r="L22" s="64"/>
      <c r="M22" s="127"/>
      <c r="N22" s="128"/>
    </row>
    <row r="23" spans="1:22" s="43" customFormat="1" ht="18" customHeight="1" x14ac:dyDescent="0.25">
      <c r="A23" s="111" t="str">
        <f>'FORMAT KAK'!A50&amp; " "  &amp;  'FORMAT KAK'!A51</f>
        <v>Tahap II - Belanja makan minum rapat</v>
      </c>
      <c r="B23" s="112"/>
      <c r="C23" s="112"/>
      <c r="D23" s="112"/>
      <c r="E23" s="113"/>
      <c r="F23" s="144"/>
      <c r="G23" s="145"/>
      <c r="H23" s="129"/>
      <c r="I23" s="130"/>
      <c r="J23" s="129"/>
      <c r="K23" s="130"/>
      <c r="L23" s="44"/>
      <c r="M23" s="125">
        <f>M24</f>
        <v>19912500</v>
      </c>
      <c r="N23" s="126"/>
    </row>
    <row r="24" spans="1:22" s="43" customFormat="1" ht="29.1" customHeight="1" x14ac:dyDescent="0.25">
      <c r="A24" s="30"/>
      <c r="B24" s="137" t="s">
        <v>157</v>
      </c>
      <c r="C24" s="137"/>
      <c r="D24" s="137"/>
      <c r="E24" s="137"/>
      <c r="F24" s="123"/>
      <c r="G24" s="123"/>
      <c r="H24" s="123"/>
      <c r="I24" s="123"/>
      <c r="J24" s="123"/>
      <c r="K24" s="123"/>
      <c r="L24" s="44"/>
      <c r="M24" s="119">
        <f>M25+M26</f>
        <v>19912500</v>
      </c>
      <c r="N24" s="119"/>
      <c r="P24" s="45"/>
    </row>
    <row r="25" spans="1:22" s="43" customFormat="1" x14ac:dyDescent="0.25">
      <c r="A25" s="46"/>
      <c r="B25" s="132" t="s">
        <v>132</v>
      </c>
      <c r="C25" s="132"/>
      <c r="D25" s="132"/>
      <c r="E25" s="132"/>
      <c r="F25" s="57">
        <v>531</v>
      </c>
      <c r="G25" s="58" t="s">
        <v>156</v>
      </c>
      <c r="H25" s="123" t="s">
        <v>56</v>
      </c>
      <c r="I25" s="123"/>
      <c r="J25" s="57">
        <v>531</v>
      </c>
      <c r="K25" s="58" t="s">
        <v>156</v>
      </c>
      <c r="L25" s="64">
        <v>27500</v>
      </c>
      <c r="M25" s="120">
        <f>J25*L25</f>
        <v>14602500</v>
      </c>
      <c r="N25" s="120"/>
      <c r="P25" s="45"/>
    </row>
    <row r="26" spans="1:22" s="43" customFormat="1" x14ac:dyDescent="0.25">
      <c r="A26" s="30"/>
      <c r="B26" s="51" t="s">
        <v>133</v>
      </c>
      <c r="C26" s="47"/>
      <c r="D26" s="47"/>
      <c r="E26" s="48"/>
      <c r="F26" s="57">
        <v>531</v>
      </c>
      <c r="G26" s="58" t="s">
        <v>156</v>
      </c>
      <c r="H26" s="123" t="s">
        <v>56</v>
      </c>
      <c r="I26" s="123"/>
      <c r="J26" s="57">
        <v>531</v>
      </c>
      <c r="K26" s="58" t="s">
        <v>156</v>
      </c>
      <c r="L26" s="64">
        <v>10000</v>
      </c>
      <c r="M26" s="120">
        <f>J26*L26</f>
        <v>5310000</v>
      </c>
      <c r="N26" s="120"/>
    </row>
    <row r="27" spans="1:22" s="43" customFormat="1" ht="18" customHeight="1" x14ac:dyDescent="0.25">
      <c r="A27" s="111" t="str">
        <f>'FORMAT KAK'!A62&amp; " "  &amp;  'FORMAT KAK'!A63</f>
        <v>Tahap III - Belanja Honorarium Narasumber, Moderator dan Transport Peserta</v>
      </c>
      <c r="B27" s="112"/>
      <c r="C27" s="112"/>
      <c r="D27" s="112"/>
      <c r="E27" s="113"/>
      <c r="F27" s="144"/>
      <c r="G27" s="145"/>
      <c r="H27" s="129"/>
      <c r="I27" s="130"/>
      <c r="J27" s="129"/>
      <c r="K27" s="130"/>
      <c r="L27" s="44"/>
      <c r="M27" s="125">
        <f>M28</f>
        <v>16000000</v>
      </c>
      <c r="N27" s="126"/>
    </row>
    <row r="28" spans="1:22" s="43" customFormat="1" ht="29.1" customHeight="1" x14ac:dyDescent="0.25">
      <c r="A28" s="30"/>
      <c r="B28" s="137" t="s">
        <v>158</v>
      </c>
      <c r="C28" s="137"/>
      <c r="D28" s="137"/>
      <c r="E28" s="137"/>
      <c r="F28" s="123"/>
      <c r="G28" s="123"/>
      <c r="H28" s="123"/>
      <c r="I28" s="123"/>
      <c r="J28" s="123"/>
      <c r="K28" s="123"/>
      <c r="L28" s="44"/>
      <c r="M28" s="119">
        <f>M29+M30+M31</f>
        <v>16000000</v>
      </c>
      <c r="N28" s="119"/>
      <c r="P28" s="45"/>
    </row>
    <row r="29" spans="1:22" s="43" customFormat="1" x14ac:dyDescent="0.25">
      <c r="A29" s="46"/>
      <c r="B29" s="132" t="s">
        <v>159</v>
      </c>
      <c r="C29" s="132"/>
      <c r="D29" s="132"/>
      <c r="E29" s="132"/>
      <c r="F29" s="57">
        <v>8</v>
      </c>
      <c r="G29" s="58" t="s">
        <v>162</v>
      </c>
      <c r="H29" s="123" t="s">
        <v>56</v>
      </c>
      <c r="I29" s="123"/>
      <c r="J29" s="57">
        <v>8</v>
      </c>
      <c r="K29" s="58" t="s">
        <v>162</v>
      </c>
      <c r="L29" s="64">
        <v>450000</v>
      </c>
      <c r="M29" s="120">
        <f>J29*L29</f>
        <v>3600000</v>
      </c>
      <c r="N29" s="120"/>
      <c r="P29" s="45"/>
    </row>
    <row r="30" spans="1:22" s="43" customFormat="1" x14ac:dyDescent="0.25">
      <c r="A30" s="30"/>
      <c r="B30" s="51" t="s">
        <v>160</v>
      </c>
      <c r="C30" s="47"/>
      <c r="D30" s="47"/>
      <c r="E30" s="48"/>
      <c r="F30" s="57">
        <v>4</v>
      </c>
      <c r="G30" s="58" t="s">
        <v>162</v>
      </c>
      <c r="H30" s="123" t="s">
        <v>56</v>
      </c>
      <c r="I30" s="123"/>
      <c r="J30" s="57">
        <v>4</v>
      </c>
      <c r="K30" s="58" t="s">
        <v>162</v>
      </c>
      <c r="L30" s="64">
        <v>250000</v>
      </c>
      <c r="M30" s="120">
        <f>J30*L30</f>
        <v>1000000</v>
      </c>
      <c r="N30" s="120"/>
    </row>
    <row r="31" spans="1:22" s="43" customFormat="1" x14ac:dyDescent="0.25">
      <c r="A31" s="30"/>
      <c r="B31" s="51" t="s">
        <v>161</v>
      </c>
      <c r="C31" s="47"/>
      <c r="D31" s="47"/>
      <c r="E31" s="48"/>
      <c r="F31" s="65">
        <v>152</v>
      </c>
      <c r="G31" s="58" t="s">
        <v>162</v>
      </c>
      <c r="H31" s="123" t="s">
        <v>56</v>
      </c>
      <c r="I31" s="123"/>
      <c r="J31" s="65">
        <v>152</v>
      </c>
      <c r="K31" s="58" t="s">
        <v>162</v>
      </c>
      <c r="L31" s="66">
        <v>75000</v>
      </c>
      <c r="M31" s="120">
        <f>J31*L31</f>
        <v>11400000</v>
      </c>
      <c r="N31" s="120"/>
    </row>
    <row r="32" spans="1:22" s="43" customFormat="1" x14ac:dyDescent="0.25">
      <c r="A32" s="46"/>
      <c r="B32" s="114"/>
      <c r="C32" s="115"/>
      <c r="D32" s="115"/>
      <c r="E32" s="116"/>
      <c r="F32" s="57"/>
      <c r="G32" s="58"/>
      <c r="H32" s="129"/>
      <c r="I32" s="130"/>
      <c r="J32" s="59"/>
      <c r="K32" s="63"/>
      <c r="L32" s="64"/>
      <c r="M32" s="127"/>
      <c r="N32" s="128"/>
      <c r="P32" s="45"/>
    </row>
    <row r="33" spans="1:16" s="43" customFormat="1" x14ac:dyDescent="0.25">
      <c r="A33" s="30"/>
      <c r="B33" s="51"/>
      <c r="C33" s="47"/>
      <c r="D33" s="47"/>
      <c r="E33" s="48"/>
      <c r="F33" s="57"/>
      <c r="G33" s="58"/>
      <c r="H33" s="129"/>
      <c r="I33" s="130"/>
      <c r="J33" s="59"/>
      <c r="K33" s="63"/>
      <c r="L33" s="64"/>
      <c r="M33" s="127"/>
      <c r="N33" s="128"/>
    </row>
    <row r="34" spans="1:16" s="43" customFormat="1" x14ac:dyDescent="0.25">
      <c r="A34" s="117" t="s">
        <v>44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9">
        <f>M19+M23+M27</f>
        <v>37079700</v>
      </c>
      <c r="N34" s="119"/>
      <c r="P34" s="49"/>
    </row>
    <row r="36" spans="1:16" x14ac:dyDescent="0.25">
      <c r="B36" s="19" t="str">
        <f>'FORMAT KAK'!B71:D71</f>
        <v>Penanggung Jawab Kegiatan</v>
      </c>
      <c r="L36" s="19" t="s">
        <v>32</v>
      </c>
    </row>
    <row r="37" spans="1:16" x14ac:dyDescent="0.25">
      <c r="B37" s="50"/>
    </row>
    <row r="38" spans="1:16" x14ac:dyDescent="0.25">
      <c r="B38" s="50"/>
      <c r="L38" s="14"/>
      <c r="M38" s="14"/>
    </row>
    <row r="39" spans="1:16" x14ac:dyDescent="0.25">
      <c r="B39" s="21" t="str">
        <f>'FORMAT KAK'!B76:D76</f>
        <v>NAJIB KUSBANDONO, S.Sos</v>
      </c>
      <c r="L39" s="55" t="str">
        <f>'FORMAT KAK'!J76</f>
        <v>SAGIYO S.IP</v>
      </c>
      <c r="M39" s="34"/>
    </row>
    <row r="40" spans="1:16" x14ac:dyDescent="0.25">
      <c r="B40" s="50" t="str">
        <f>'FORMAT KAK'!B77:D77</f>
        <v>NIP. 19660604 198901 1 003</v>
      </c>
      <c r="L40" s="34" t="str">
        <f>'FORMAT KAK'!J77</f>
        <v>NIP. 19721007 199903 1 007</v>
      </c>
      <c r="M40" s="34"/>
    </row>
  </sheetData>
  <mergeCells count="94">
    <mergeCell ref="H31:I31"/>
    <mergeCell ref="M31:N31"/>
    <mergeCell ref="R19:V19"/>
    <mergeCell ref="B29:E29"/>
    <mergeCell ref="H29:I29"/>
    <mergeCell ref="M29:N29"/>
    <mergeCell ref="H30:I30"/>
    <mergeCell ref="M30:N30"/>
    <mergeCell ref="B28:E28"/>
    <mergeCell ref="F28:G28"/>
    <mergeCell ref="H28:I28"/>
    <mergeCell ref="M28:N28"/>
    <mergeCell ref="A27:E27"/>
    <mergeCell ref="F27:G27"/>
    <mergeCell ref="H27:I27"/>
    <mergeCell ref="J27:K27"/>
    <mergeCell ref="M27:N27"/>
    <mergeCell ref="A23:E23"/>
    <mergeCell ref="M22:N22"/>
    <mergeCell ref="H26:I26"/>
    <mergeCell ref="H25:I25"/>
    <mergeCell ref="M25:N25"/>
    <mergeCell ref="M26:N26"/>
    <mergeCell ref="B25:E25"/>
    <mergeCell ref="B24:E24"/>
    <mergeCell ref="F24:G24"/>
    <mergeCell ref="H24:I24"/>
    <mergeCell ref="J24:K24"/>
    <mergeCell ref="M24:N24"/>
    <mergeCell ref="F23:G23"/>
    <mergeCell ref="H23:I23"/>
    <mergeCell ref="J23:K23"/>
    <mergeCell ref="M23:N23"/>
    <mergeCell ref="A9:A10"/>
    <mergeCell ref="B20:E20"/>
    <mergeCell ref="B14:L14"/>
    <mergeCell ref="A6:A7"/>
    <mergeCell ref="A12:A13"/>
    <mergeCell ref="A3:A4"/>
    <mergeCell ref="B3:F3"/>
    <mergeCell ref="G3:J3"/>
    <mergeCell ref="K3:L3"/>
    <mergeCell ref="B4:F4"/>
    <mergeCell ref="G4:J4"/>
    <mergeCell ref="K4:L4"/>
    <mergeCell ref="G6:J6"/>
    <mergeCell ref="K6:L6"/>
    <mergeCell ref="B7:F7"/>
    <mergeCell ref="G7:J7"/>
    <mergeCell ref="B10:F10"/>
    <mergeCell ref="K7:L7"/>
    <mergeCell ref="G10:J10"/>
    <mergeCell ref="K10:L10"/>
    <mergeCell ref="B8:L8"/>
    <mergeCell ref="B9:F9"/>
    <mergeCell ref="H32:I32"/>
    <mergeCell ref="G9:J9"/>
    <mergeCell ref="F20:G20"/>
    <mergeCell ref="H20:I20"/>
    <mergeCell ref="B21:E21"/>
    <mergeCell ref="H21:I21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J28:K28"/>
    <mergeCell ref="B32:E32"/>
    <mergeCell ref="A34:L34"/>
    <mergeCell ref="M34:N34"/>
    <mergeCell ref="M20:N20"/>
    <mergeCell ref="M21:N21"/>
    <mergeCell ref="M16:N18"/>
    <mergeCell ref="M19:N19"/>
    <mergeCell ref="F19:G19"/>
    <mergeCell ref="H19:I19"/>
    <mergeCell ref="J19:K19"/>
    <mergeCell ref="A19:E19"/>
    <mergeCell ref="J20:K20"/>
    <mergeCell ref="A16:E18"/>
    <mergeCell ref="H16:I18"/>
    <mergeCell ref="J16:K18"/>
    <mergeCell ref="L16:L18"/>
    <mergeCell ref="F16:G18"/>
    <mergeCell ref="M33:N33"/>
    <mergeCell ref="M32:N32"/>
    <mergeCell ref="H33:I33"/>
  </mergeCells>
  <pageMargins left="1.1023622047244095" right="0.70866141732283472" top="0.35433070866141736" bottom="0.55118110236220474" header="0.31496062992125984" footer="0.31496062992125984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2023-01-09T04:40:04Z</cp:lastPrinted>
  <dcterms:created xsi:type="dcterms:W3CDTF">2022-07-26T06:46:12Z</dcterms:created>
  <dcterms:modified xsi:type="dcterms:W3CDTF">2023-07-03T14:49:21Z</dcterms:modified>
</cp:coreProperties>
</file>