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PERENCANAAN 2023\KAKA PANDANARUM 2024\"/>
    </mc:Choice>
  </mc:AlternateContent>
  <xr:revisionPtr revIDLastSave="0" documentId="13_ncr:1_{714C0E36-6CD9-4B2A-8F97-CC5A57F7A103}" xr6:coauthVersionLast="47" xr6:coauthVersionMax="47" xr10:uidLastSave="{00000000-0000-0000-0000-000000000000}"/>
  <bookViews>
    <workbookView xWindow="-105" yWindow="0" windowWidth="14610" windowHeight="15585" activeTab="1" xr2:uid="{00000000-000D-0000-FFFF-FFFF00000000}"/>
  </bookViews>
  <sheets>
    <sheet name="FORMAT KAK" sheetId="1" r:id="rId1"/>
    <sheet name="RAB" sheetId="2" r:id="rId2"/>
    <sheet name="Petunjuk Pengisian" sheetId="3" r:id="rId3"/>
  </sheets>
  <definedNames>
    <definedName name="_xlnm.Print_Area" localSheetId="1">RAB!$A$1:$O$36</definedName>
  </definedNames>
  <calcPr calcId="191029"/>
</workbook>
</file>

<file path=xl/calcChain.xml><?xml version="1.0" encoding="utf-8"?>
<calcChain xmlns="http://schemas.openxmlformats.org/spreadsheetml/2006/main">
  <c r="M27" i="2" l="1"/>
  <c r="M26" i="2"/>
  <c r="M25" i="2" s="1"/>
  <c r="M22" i="2"/>
  <c r="M21" i="2"/>
  <c r="M20" i="2" l="1"/>
  <c r="M19" i="2" s="1"/>
  <c r="H63" i="1"/>
  <c r="E63" i="1"/>
  <c r="L36" i="2" l="1"/>
  <c r="L35" i="2"/>
  <c r="K63" i="1" l="1"/>
  <c r="M24" i="2"/>
  <c r="M28" i="2" s="1"/>
  <c r="I63" i="1"/>
  <c r="M63" i="1" l="1"/>
  <c r="B5" i="2"/>
  <c r="J63" i="1" l="1"/>
  <c r="B36" i="2"/>
  <c r="B35" i="2"/>
  <c r="B31" i="2"/>
  <c r="K4" i="2"/>
  <c r="G4" i="2"/>
  <c r="B4" i="2"/>
  <c r="K13" i="2" l="1"/>
  <c r="G13" i="2"/>
  <c r="B13" i="2"/>
  <c r="B11" i="2"/>
  <c r="K10" i="2"/>
  <c r="G10" i="2"/>
  <c r="B10" i="2"/>
  <c r="B8" i="2"/>
  <c r="K7" i="2"/>
  <c r="G7" i="2"/>
  <c r="B7" i="2"/>
  <c r="A53" i="1" l="1"/>
  <c r="A62" i="1"/>
  <c r="A58" i="1"/>
  <c r="A24" i="2"/>
  <c r="A19" i="2"/>
  <c r="L63" i="1" l="1"/>
  <c r="B52" i="1"/>
  <c r="G63" i="1"/>
  <c r="F63" i="1"/>
  <c r="B2" i="2"/>
  <c r="B1" i="2"/>
  <c r="B14" i="2"/>
  <c r="A49" i="1"/>
  <c r="B48" i="1" s="1"/>
  <c r="B63" i="1" l="1"/>
  <c r="C63" i="1"/>
  <c r="D63" i="1"/>
  <c r="B65" i="1"/>
  <c r="P63" i="1" l="1"/>
</calcChain>
</file>

<file path=xl/sharedStrings.xml><?xml version="1.0" encoding="utf-8"?>
<sst xmlns="http://schemas.openxmlformats.org/spreadsheetml/2006/main" count="215" uniqueCount="157">
  <si>
    <t xml:space="preserve">Nama Lembaga </t>
  </si>
  <si>
    <t>Unit Kerja</t>
  </si>
  <si>
    <t>Program</t>
  </si>
  <si>
    <t>Indikator Kinerja Program</t>
  </si>
  <si>
    <t xml:space="preserve">Kegiatan </t>
  </si>
  <si>
    <t>Indikator Kinerja Kegiatan</t>
  </si>
  <si>
    <t>Sub Kegiatan</t>
  </si>
  <si>
    <t>Indikator Sub Kegiatan</t>
  </si>
  <si>
    <t>Indikator</t>
  </si>
  <si>
    <t>Satuan</t>
  </si>
  <si>
    <t>Target</t>
  </si>
  <si>
    <t>A. Latar Belakang</t>
  </si>
  <si>
    <t>1. Dasar Hukum</t>
  </si>
  <si>
    <t>2. Gambaran Umum Kegiatan</t>
  </si>
  <si>
    <t>B. Penerima Manfaat</t>
  </si>
  <si>
    <t>C. Strategi Pencapaian Keluaran</t>
  </si>
  <si>
    <t xml:space="preserve">1. Metode Pelaksanaan </t>
  </si>
  <si>
    <t>2. Tahap dan Waktu Pelaksanaan</t>
  </si>
  <si>
    <t>Jan</t>
  </si>
  <si>
    <t>Feb</t>
  </si>
  <si>
    <t>Maret</t>
  </si>
  <si>
    <t>April</t>
  </si>
  <si>
    <t>Mei</t>
  </si>
  <si>
    <t>Juni</t>
  </si>
  <si>
    <t>Juli</t>
  </si>
  <si>
    <t>Agts</t>
  </si>
  <si>
    <t>Sep</t>
  </si>
  <si>
    <t>Okt</t>
  </si>
  <si>
    <t>Nov</t>
  </si>
  <si>
    <t>Des</t>
  </si>
  <si>
    <t>D. Kurun Waktu Pencapaian Keluaran</t>
  </si>
  <si>
    <t xml:space="preserve">E. Biaya Yang Diperlukan </t>
  </si>
  <si>
    <t>Pimpinan Unit Kerja</t>
  </si>
  <si>
    <t>Alokasi Dana</t>
  </si>
  <si>
    <t>Uraian Tahap/ Komponen/ Jenis Belanja</t>
  </si>
  <si>
    <t>Target Komponen/ Jenis Belanja</t>
  </si>
  <si>
    <t>Jumlah</t>
  </si>
  <si>
    <t>Harga Satuan</t>
  </si>
  <si>
    <t>Jenis Komponen (Utama/ Pendukung)</t>
  </si>
  <si>
    <t>Rincian Perhitungan (Jumlah)</t>
  </si>
  <si>
    <t>Diisi melalui RAB yang terlampir (otomatis)</t>
  </si>
  <si>
    <t>Tahap I</t>
  </si>
  <si>
    <t>Tahap II</t>
  </si>
  <si>
    <t>Tahap IX</t>
  </si>
  <si>
    <t>Tahap X</t>
  </si>
  <si>
    <t>TOTAL</t>
  </si>
  <si>
    <t>Penanggung Jawab Kegiatan</t>
  </si>
  <si>
    <t>- Nama Tahap</t>
  </si>
  <si>
    <t>Usulan Pagu</t>
  </si>
  <si>
    <t>Perkiraan Anggaran Kas</t>
  </si>
  <si>
    <t xml:space="preserve">FORMAT KERANGKA ACUAN KERJA </t>
  </si>
  <si>
    <t>%</t>
  </si>
  <si>
    <t>-</t>
  </si>
  <si>
    <t>1. Undang-Undang Nomor 23 Tahun 2014 tentang Pemerintahan Daerah</t>
  </si>
  <si>
    <t>2. Peraturan Pemerintah Nomor 12 Tahun 2019  Tentang Pengelolaan Keuangan Daerah</t>
  </si>
  <si>
    <t>3. Permendagri Nomor 77 Tahun 2020 Tentang Pedoman Teknis Pengelolaan Keuangan Daerah</t>
  </si>
  <si>
    <t>Swakelola</t>
  </si>
  <si>
    <t>Utama</t>
  </si>
  <si>
    <t>4. Peraturan Daerah Kabupaten Banjarnegara Nomor 3 Tahun 2022 tentang Pengelolaan Keuangan Daerah</t>
  </si>
  <si>
    <t>Sasaran OPD</t>
  </si>
  <si>
    <t>3. Kondisi yang dihadapi</t>
  </si>
  <si>
    <t xml:space="preserve">    - Capaian Tahun Lalu</t>
  </si>
  <si>
    <t xml:space="preserve">    - Permasalahan yang dihadapi</t>
  </si>
  <si>
    <t xml:space="preserve">       &gt; Program</t>
  </si>
  <si>
    <t xml:space="preserve">       &gt; Kegiatan</t>
  </si>
  <si>
    <t xml:space="preserve">       &gt; Sub Kegiatan</t>
  </si>
  <si>
    <t>Nama</t>
  </si>
  <si>
    <t>KETERANGAN</t>
  </si>
  <si>
    <t>Nama OPD</t>
  </si>
  <si>
    <t>Diisi nama OPD</t>
  </si>
  <si>
    <t>Diisi nama unit kerja</t>
  </si>
  <si>
    <t>Diisi nama program sesuai dengan dokumen Renja OPD</t>
  </si>
  <si>
    <t>Diisi Indikator Kinerja Program</t>
  </si>
  <si>
    <t>Kegiatan</t>
  </si>
  <si>
    <t>Diisi indikator kinerja kegiatan</t>
  </si>
  <si>
    <t>Indikator sub Kegiatan</t>
  </si>
  <si>
    <t>Diisi indikator sub kegiatan</t>
  </si>
  <si>
    <t>Dasar Hukum</t>
  </si>
  <si>
    <t>Diisi dengan dasar hukum tugas fungsi dan/ atau ketentuan yang terkait langsung dengan kegiatan yang akan dilaksanakan</t>
  </si>
  <si>
    <t>Gambaran Umum</t>
  </si>
  <si>
    <t>Penerima manfaat</t>
  </si>
  <si>
    <t>Diisi dengan penerima manfaat baik internal dan/ atau eksternal lembaga</t>
  </si>
  <si>
    <t>Metode Pelaksanaan</t>
  </si>
  <si>
    <t>Diisi dengan cara pelaksanaannya berupa swakelola, pihak ketiga atau campuran.</t>
  </si>
  <si>
    <t>Tahap dan waku pelaksanaan</t>
  </si>
  <si>
    <t>Kurun waktu pencapaian keluaran</t>
  </si>
  <si>
    <t>Biaya yang diperlukan</t>
  </si>
  <si>
    <t>Diisi sasaran OPD yang didukung oleh sub kegiatan sesuai Renstra</t>
  </si>
  <si>
    <t>Diisi nama kegiatan sesuai dengan dokumen Renja OPD</t>
  </si>
  <si>
    <t>Diisi sub kegiatan secara</t>
  </si>
  <si>
    <t>Diisi penjelasan singkat mengenai kegiatan yang akan dilaksanakan</t>
  </si>
  <si>
    <t>Kondisi yang dihadapi</t>
  </si>
  <si>
    <t>- Capaian Tahun Lalu</t>
  </si>
  <si>
    <t xml:space="preserve">       &gt; Sasaran OPD</t>
  </si>
  <si>
    <t>Dijelaskan capaian kinerja Sasaran OPD, Program, Kegiatan, dan Sub Kegiatan tahun n-1 atau n-2 sesuai ketersediaan data</t>
  </si>
  <si>
    <t>- Permasalahan Yang dihadapi</t>
  </si>
  <si>
    <t>Dijelaskan terhadap masalah- maalah yang dihadapi pada waktu lampau</t>
  </si>
  <si>
    <t>Kerangka Acuan Kerja ini disusun melalui kerangka pentahapan. Pada seksi tahapan, diisikan tahapan-tahapan yang dilalui dalam sub kegiatan ini untuk dapat mencapai output yang ditargetkan.</t>
  </si>
  <si>
    <r>
      <t>Jadwal waktu (</t>
    </r>
    <r>
      <rPr>
        <i/>
        <sz val="12"/>
        <color theme="1"/>
        <rFont val="Calibri"/>
        <family val="2"/>
        <scheme val="minor"/>
      </rPr>
      <t>time table</t>
    </r>
    <r>
      <rPr>
        <sz val="12"/>
        <color theme="1"/>
        <rFont val="Calibri"/>
        <family val="2"/>
        <scheme val="minor"/>
      </rPr>
      <t xml:space="preserve">) pelaksanaan diisikan sesuai target pelaksanaan tiap tahapan dalam sub kegiatan. </t>
    </r>
  </si>
  <si>
    <t>Untuk usulan pagu diisikan pada RAB. Penginputan dilakukan pada tahapan rencana pencairan tiap tahapannya.</t>
  </si>
  <si>
    <t>Secara otomatis akan terisisaat sudah menginput target pencairan tiap tahapan yang ada.</t>
  </si>
  <si>
    <t>Penanggung jawab kegiatan</t>
  </si>
  <si>
    <t xml:space="preserve">Pimpinan Unit Kerja </t>
  </si>
  <si>
    <t>Diisi dengan pimpinan OPD sebagai tanda mengesahkan dan mengetahui usulan tersebut.</t>
  </si>
  <si>
    <t>Diisi dengan calon PPTK pengusul sub kegiatan.</t>
  </si>
  <si>
    <t>Diisi dengan kurun waktu pencapaian pelaksanaan.</t>
  </si>
  <si>
    <t>Diisi melalui jumlah RAB yang terlampir (jumlah otomatis muncul).</t>
  </si>
  <si>
    <t>- Sheet KAK</t>
  </si>
  <si>
    <t>Kolom 1</t>
  </si>
  <si>
    <t>Kolom 2</t>
  </si>
  <si>
    <t>Diisi uraian nama komponen atau jenis belanja</t>
  </si>
  <si>
    <t>Kolom 3</t>
  </si>
  <si>
    <t>Target komponen/ jenis belanja</t>
  </si>
  <si>
    <t>Diisi jumlah atau banyaknya komponen/ jenis belanja</t>
  </si>
  <si>
    <t>Kolom 4</t>
  </si>
  <si>
    <t>Jenis komponen (utama/ pendukung)</t>
  </si>
  <si>
    <t>Diisi komponen utama/ pendukung</t>
  </si>
  <si>
    <t>Kolom 5</t>
  </si>
  <si>
    <t>Rincian Perhitungan (jumlah)</t>
  </si>
  <si>
    <t xml:space="preserve">Diisi formula perhitugan sesuai dengan jumlah atau banyaknya jenis belanja </t>
  </si>
  <si>
    <t>Kolom 6</t>
  </si>
  <si>
    <t>Diisi nominal harga satuan yang berpedoman pada standar biaya yang berlaku</t>
  </si>
  <si>
    <t>Diisi nominal pada hasil perhitungan pada rincian perhitungan (jumlah) dikali harga satuan</t>
  </si>
  <si>
    <t>- PETUNJUK PENGISIAN TABEL PADA RAB (bagan informasi secara informasi otomatis terisi saat sheet KAK telah selesai dilaksanakan)</t>
  </si>
  <si>
    <t>5. Permendagri Nomor 86 Tahun 2017 tentang Tata Cara Perencanaan, Pengendalian dan Evaluasi</t>
  </si>
  <si>
    <t>angka</t>
  </si>
  <si>
    <t>85,50</t>
  </si>
  <si>
    <t>Persentase Penunjang Urusan Pemerintahan Daerah Kabupaten / Kota yang terlaksana</t>
  </si>
  <si>
    <t xml:space="preserve">    merupakan koordinator penyelenggaraan pemerintahan, pelayanan publik dan pemberdayaan desa dan kelurahan.</t>
  </si>
  <si>
    <t>6. Peraturan Bupati Banjarnegara Nomor 84 Tahun 2016 tentang Kedudukan, Susunan Organisasi, Tugas dan Fungsi serta Tata Kerja Kecamatan, Kecamatan</t>
  </si>
  <si>
    <t>12 Bulan</t>
  </si>
  <si>
    <t>Program Penunjang Urusan Pemerintahan Daerah</t>
  </si>
  <si>
    <t>M I - MIV</t>
  </si>
  <si>
    <t>Pemeliharaan Barang Milik Daerah Penunjang Urusan Pemerintahan Daerah</t>
  </si>
  <si>
    <t>Persentase Pemeliharaan Barang Milik Daerah Penunjang Urusan Pemerintahan Daerah</t>
  </si>
  <si>
    <t>Jumlah Kendaraan Dinas Operasional atau Lapangan yang Dipelihara dan dibayarkan Pajak dan Perizinannya</t>
  </si>
  <si>
    <t>Komponen I Pembayaran pajak kendaraan bermotor</t>
  </si>
  <si>
    <t>kendaraan</t>
  </si>
  <si>
    <t>paket</t>
  </si>
  <si>
    <t>Nilai IKM Kecamatan</t>
  </si>
  <si>
    <t>unit</t>
  </si>
  <si>
    <t>IKM = 85,19</t>
  </si>
  <si>
    <t>12 unit</t>
  </si>
  <si>
    <t>Mengakomodir pajak kendaraan dinas dan pemeliharaan kendaraan dinas</t>
  </si>
  <si>
    <t>Kecamatan Pandanarum</t>
  </si>
  <si>
    <t>Aparatur di Kecamatan Pandanarum</t>
  </si>
  <si>
    <t>-Belanja Pembayaran Pajak kendaraan</t>
  </si>
  <si>
    <t>- Belanja Pemeliharaan Alat Angkut- Kendaraan Bermotor</t>
  </si>
  <si>
    <t>Pemeliharaan Kendaraan Dinas Operasional Roda 2</t>
  </si>
  <si>
    <t>Pemeliharaan Kendaraan Dinas Operasional Roda 4</t>
  </si>
  <si>
    <t>Belanja pajak kendaraan bermotor Roda 2</t>
  </si>
  <si>
    <t>Belanja pajak kendaraan bermotor Roda 4</t>
  </si>
  <si>
    <t>NAJIB KUSBANDONO, S.Sos</t>
  </si>
  <si>
    <t>NIP. 19660604 198901 1 003</t>
  </si>
  <si>
    <t>SAGIYO S.IP</t>
  </si>
  <si>
    <t>NIP. 19721007 199903 1 007</t>
  </si>
  <si>
    <t>Penyediaan Jasa Pemeliharaan, Biaya Pemeliharaan, dan Pajak Kendaraan Perorangan Dinas atau Kendaraan Dinas Jabatan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</si>
</sst>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&quot;Rp&quot;#,##0"/>
    <numFmt numFmtId="168" formatCode="0.00#######"/>
    <numFmt numFmtId="169" formatCode="#,##0.00#######"/>
  </numFmts>
  <fonts count="26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0"/>
      <color theme="1"/>
      <name val="Calibri"/>
      <family val="2"/>
      <charset val="1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name val="Bookman Old Style"/>
      <family val="1"/>
    </font>
    <font>
      <sz val="10"/>
      <name val="Calibri"/>
      <family val="2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0"/>
      <name val="Calibri"/>
      <family val="2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scheme val="minor"/>
    </font>
    <font>
      <b/>
      <u/>
      <sz val="11"/>
      <name val="Calibri"/>
      <family val="2"/>
      <scheme val="minor"/>
    </font>
    <font>
      <u/>
      <sz val="11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5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1" fillId="0" borderId="0"/>
  </cellStyleXfs>
  <cellXfs count="136">
    <xf numFmtId="0" fontId="0" fillId="0" borderId="0" xfId="0"/>
    <xf numFmtId="0" fontId="0" fillId="0" borderId="1" xfId="0" applyBorder="1"/>
    <xf numFmtId="0" fontId="9" fillId="0" borderId="1" xfId="0" applyFont="1" applyBorder="1"/>
    <xf numFmtId="0" fontId="0" fillId="0" borderId="2" xfId="0" applyBorder="1"/>
    <xf numFmtId="0" fontId="0" fillId="0" borderId="1" xfId="0" applyBorder="1" applyAlignment="1">
      <alignment horizontal="center"/>
    </xf>
    <xf numFmtId="0" fontId="10" fillId="0" borderId="0" xfId="0" applyFont="1"/>
    <xf numFmtId="0" fontId="0" fillId="0" borderId="5" xfId="0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9" fillId="0" borderId="0" xfId="0" applyFont="1"/>
    <xf numFmtId="166" fontId="0" fillId="0" borderId="0" xfId="0" applyNumberFormat="1"/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0" fillId="0" borderId="7" xfId="0" quotePrefix="1" applyBorder="1" applyAlignment="1">
      <alignment vertical="center" wrapText="1"/>
    </xf>
    <xf numFmtId="0" fontId="13" fillId="0" borderId="0" xfId="0" applyFont="1" applyAlignment="1">
      <alignment horizontal="center"/>
    </xf>
    <xf numFmtId="0" fontId="0" fillId="0" borderId="1" xfId="0" quotePrefix="1" applyBorder="1"/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quotePrefix="1" applyFont="1" applyBorder="1" applyAlignment="1">
      <alignment vertical="center" wrapText="1"/>
    </xf>
    <xf numFmtId="0" fontId="0" fillId="0" borderId="0" xfId="0" quotePrefix="1"/>
    <xf numFmtId="0" fontId="14" fillId="0" borderId="0" xfId="0" applyFont="1" applyAlignment="1">
      <alignment vertical="center" wrapText="1"/>
    </xf>
    <xf numFmtId="0" fontId="16" fillId="0" borderId="0" xfId="0" applyFont="1"/>
    <xf numFmtId="0" fontId="0" fillId="0" borderId="0" xfId="0" applyAlignment="1">
      <alignment vertical="center"/>
    </xf>
    <xf numFmtId="0" fontId="18" fillId="0" borderId="0" xfId="0" applyFont="1" applyAlignment="1">
      <alignment horizontal="center"/>
    </xf>
    <xf numFmtId="0" fontId="18" fillId="0" borderId="0" xfId="0" quotePrefix="1" applyFont="1" applyAlignment="1">
      <alignment horizontal="center"/>
    </xf>
    <xf numFmtId="0" fontId="7" fillId="0" borderId="0" xfId="0" applyFont="1"/>
    <xf numFmtId="0" fontId="18" fillId="0" borderId="0" xfId="0" quotePrefix="1" applyFont="1"/>
    <xf numFmtId="0" fontId="19" fillId="0" borderId="0" xfId="0" applyFont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5" fillId="0" borderId="1" xfId="0" applyFont="1" applyBorder="1"/>
    <xf numFmtId="0" fontId="5" fillId="0" borderId="0" xfId="0" applyFont="1"/>
    <xf numFmtId="0" fontId="5" fillId="0" borderId="0" xfId="0" applyFont="1" applyAlignment="1">
      <alignment vertical="center"/>
    </xf>
    <xf numFmtId="166" fontId="5" fillId="0" borderId="2" xfId="1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20" fillId="0" borderId="0" xfId="0" applyFont="1"/>
    <xf numFmtId="0" fontId="17" fillId="0" borderId="0" xfId="0" applyFont="1"/>
    <xf numFmtId="0" fontId="23" fillId="0" borderId="0" xfId="0" applyFont="1" applyAlignment="1">
      <alignment horizontal="center"/>
    </xf>
    <xf numFmtId="165" fontId="0" fillId="4" borderId="7" xfId="1" quotePrefix="1" applyFont="1" applyFill="1" applyBorder="1" applyAlignment="1">
      <alignment vertical="center"/>
    </xf>
    <xf numFmtId="165" fontId="0" fillId="3" borderId="6" xfId="0" quotePrefix="1" applyNumberFormat="1" applyFill="1" applyBorder="1" applyAlignment="1">
      <alignment vertical="center"/>
    </xf>
    <xf numFmtId="165" fontId="0" fillId="0" borderId="6" xfId="0" applyNumberFormat="1" applyBorder="1" applyAlignment="1">
      <alignment vertical="center"/>
    </xf>
    <xf numFmtId="165" fontId="0" fillId="0" borderId="5" xfId="0" applyNumberFormat="1" applyBorder="1" applyAlignment="1">
      <alignment vertical="center"/>
    </xf>
    <xf numFmtId="165" fontId="0" fillId="0" borderId="7" xfId="0" quotePrefix="1" applyNumberFormat="1" applyBorder="1" applyAlignment="1">
      <alignment vertical="center"/>
    </xf>
    <xf numFmtId="165" fontId="0" fillId="3" borderId="7" xfId="0" quotePrefix="1" applyNumberFormat="1" applyFill="1" applyBorder="1" applyAlignment="1">
      <alignment vertical="center"/>
    </xf>
    <xf numFmtId="165" fontId="0" fillId="2" borderId="7" xfId="0" quotePrefix="1" applyNumberFormat="1" applyFill="1" applyBorder="1" applyAlignment="1">
      <alignment vertical="center"/>
    </xf>
    <xf numFmtId="165" fontId="12" fillId="2" borderId="1" xfId="1" applyFont="1" applyFill="1" applyBorder="1"/>
    <xf numFmtId="165" fontId="9" fillId="0" borderId="1" xfId="0" applyNumberFormat="1" applyFont="1" applyBorder="1"/>
    <xf numFmtId="168" fontId="22" fillId="0" borderId="2" xfId="3" applyNumberFormat="1" applyFont="1" applyBorder="1" applyAlignment="1">
      <alignment horizontal="left" vertical="top" shrinkToFit="1"/>
    </xf>
    <xf numFmtId="0" fontId="22" fillId="0" borderId="4" xfId="3" applyFont="1" applyBorder="1" applyAlignment="1">
      <alignment horizontal="left" vertical="top"/>
    </xf>
    <xf numFmtId="169" fontId="22" fillId="0" borderId="1" xfId="3" applyNumberFormat="1" applyFont="1" applyBorder="1" applyAlignment="1">
      <alignment horizontal="right" vertical="top" shrinkToFit="1"/>
    </xf>
    <xf numFmtId="0" fontId="22" fillId="0" borderId="2" xfId="3" applyFont="1" applyBorder="1" applyAlignment="1">
      <alignment horizontal="left" vertical="top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166" fontId="5" fillId="0" borderId="0" xfId="0" applyNumberFormat="1" applyFont="1" applyAlignment="1">
      <alignment vertical="center"/>
    </xf>
    <xf numFmtId="166" fontId="5" fillId="0" borderId="0" xfId="0" applyNumberFormat="1" applyFont="1"/>
    <xf numFmtId="165" fontId="12" fillId="0" borderId="7" xfId="0" applyNumberFormat="1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166" fontId="4" fillId="0" borderId="2" xfId="1" applyNumberFormat="1" applyFont="1" applyBorder="1" applyAlignment="1">
      <alignment horizontal="center" vertical="center"/>
    </xf>
    <xf numFmtId="166" fontId="4" fillId="0" borderId="4" xfId="1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2" fillId="0" borderId="3" xfId="3" applyFont="1" applyBorder="1" applyAlignment="1">
      <alignment horizontal="left" vertical="top"/>
    </xf>
    <xf numFmtId="0" fontId="0" fillId="0" borderId="1" xfId="0" applyBorder="1" applyAlignment="1">
      <alignment horizontal="center"/>
    </xf>
    <xf numFmtId="165" fontId="9" fillId="0" borderId="1" xfId="1" applyFont="1" applyBorder="1" applyAlignment="1">
      <alignment horizontal="left"/>
    </xf>
    <xf numFmtId="165" fontId="9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165" fontId="12" fillId="5" borderId="5" xfId="0" applyNumberFormat="1" applyFont="1" applyFill="1" applyBorder="1" applyAlignment="1">
      <alignment horizontal="center"/>
    </xf>
    <xf numFmtId="165" fontId="12" fillId="5" borderId="7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65" fontId="12" fillId="0" borderId="5" xfId="0" applyNumberFormat="1" applyFont="1" applyBorder="1" applyAlignment="1">
      <alignment horizontal="center"/>
    </xf>
    <xf numFmtId="165" fontId="12" fillId="0" borderId="7" xfId="0" applyNumberFormat="1" applyFont="1" applyBorder="1" applyAlignment="1">
      <alignment horizontal="center"/>
    </xf>
    <xf numFmtId="165" fontId="12" fillId="4" borderId="5" xfId="0" applyNumberFormat="1" applyFont="1" applyFill="1" applyBorder="1" applyAlignment="1">
      <alignment horizontal="center"/>
    </xf>
    <xf numFmtId="165" fontId="12" fillId="4" borderId="7" xfId="0" applyNumberFormat="1" applyFont="1" applyFill="1" applyBorder="1" applyAlignment="1">
      <alignment horizontal="center"/>
    </xf>
    <xf numFmtId="165" fontId="12" fillId="0" borderId="5" xfId="2" applyNumberFormat="1" applyFont="1" applyFill="1" applyBorder="1" applyAlignment="1">
      <alignment horizontal="center"/>
    </xf>
    <xf numFmtId="165" fontId="12" fillId="0" borderId="7" xfId="2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quotePrefix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9" fillId="0" borderId="1" xfId="0" applyFont="1" applyBorder="1" applyAlignment="1">
      <alignment horizontal="left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9" fontId="4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9" fontId="6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center" vertical="center"/>
    </xf>
    <xf numFmtId="167" fontId="9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6" fontId="5" fillId="0" borderId="1" xfId="1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166" fontId="4" fillId="0" borderId="2" xfId="1" applyNumberFormat="1" applyFont="1" applyBorder="1" applyAlignment="1">
      <alignment horizontal="center" vertical="center"/>
    </xf>
    <xf numFmtId="166" fontId="4" fillId="0" borderId="4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/>
    </xf>
    <xf numFmtId="0" fontId="5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166" fontId="9" fillId="0" borderId="1" xfId="1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</cellXfs>
  <cellStyles count="4">
    <cellStyle name="Comma" xfId="1" builtinId="3"/>
    <cellStyle name="Comma [0]" xfId="2" builtinId="6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4"/>
  <sheetViews>
    <sheetView view="pageBreakPreview" topLeftCell="A20" zoomScale="85" zoomScaleNormal="85" zoomScaleSheetLayoutView="85" workbookViewId="0">
      <selection activeCell="B14" sqref="B14:F14"/>
    </sheetView>
  </sheetViews>
  <sheetFormatPr defaultRowHeight="15" x14ac:dyDescent="0.25"/>
  <cols>
    <col min="1" max="1" width="33.5703125" customWidth="1"/>
    <col min="2" max="13" width="13.5703125" customWidth="1"/>
    <col min="14" max="14" width="14.7109375" customWidth="1"/>
  </cols>
  <sheetData>
    <row r="1" spans="1:13" x14ac:dyDescent="0.25">
      <c r="C1" s="9" t="s">
        <v>50</v>
      </c>
    </row>
    <row r="3" spans="1:13" x14ac:dyDescent="0.25">
      <c r="A3" s="1" t="s">
        <v>0</v>
      </c>
      <c r="B3" s="86" t="s">
        <v>144</v>
      </c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</row>
    <row r="4" spans="1:13" x14ac:dyDescent="0.25">
      <c r="A4" s="1" t="s">
        <v>1</v>
      </c>
      <c r="B4" s="86" t="s">
        <v>144</v>
      </c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</row>
    <row r="5" spans="1:13" x14ac:dyDescent="0.25">
      <c r="A5" s="98" t="s">
        <v>59</v>
      </c>
      <c r="B5" s="67" t="s">
        <v>8</v>
      </c>
      <c r="C5" s="67"/>
      <c r="D5" s="67"/>
      <c r="E5" s="67"/>
      <c r="F5" s="67"/>
      <c r="G5" s="67" t="s">
        <v>10</v>
      </c>
      <c r="H5" s="67"/>
      <c r="I5" s="67"/>
      <c r="J5" s="67"/>
      <c r="K5" s="67" t="s">
        <v>9</v>
      </c>
      <c r="L5" s="67"/>
      <c r="M5" s="67"/>
    </row>
    <row r="6" spans="1:13" ht="31.5" customHeight="1" x14ac:dyDescent="0.25">
      <c r="A6" s="98"/>
      <c r="B6" s="70" t="s">
        <v>139</v>
      </c>
      <c r="C6" s="70"/>
      <c r="D6" s="70"/>
      <c r="E6" s="70"/>
      <c r="F6" s="70"/>
      <c r="G6" s="89" t="s">
        <v>126</v>
      </c>
      <c r="H6" s="90"/>
      <c r="I6" s="90"/>
      <c r="J6" s="90"/>
      <c r="K6" s="90" t="s">
        <v>125</v>
      </c>
      <c r="L6" s="90"/>
      <c r="M6" s="90"/>
    </row>
    <row r="7" spans="1:13" x14ac:dyDescent="0.25">
      <c r="A7" s="1" t="s">
        <v>2</v>
      </c>
      <c r="B7" s="86" t="s">
        <v>131</v>
      </c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</row>
    <row r="8" spans="1:13" x14ac:dyDescent="0.25">
      <c r="A8" s="87" t="s">
        <v>3</v>
      </c>
      <c r="B8" s="67" t="s">
        <v>8</v>
      </c>
      <c r="C8" s="67"/>
      <c r="D8" s="67"/>
      <c r="E8" s="67"/>
      <c r="F8" s="67"/>
      <c r="G8" s="67" t="s">
        <v>10</v>
      </c>
      <c r="H8" s="67"/>
      <c r="I8" s="67"/>
      <c r="J8" s="67"/>
      <c r="K8" s="67" t="s">
        <v>9</v>
      </c>
      <c r="L8" s="67"/>
      <c r="M8" s="67"/>
    </row>
    <row r="9" spans="1:13" s="22" customFormat="1" ht="36.75" customHeight="1" x14ac:dyDescent="0.25">
      <c r="A9" s="87"/>
      <c r="B9" s="88" t="s">
        <v>127</v>
      </c>
      <c r="C9" s="88"/>
      <c r="D9" s="88"/>
      <c r="E9" s="88"/>
      <c r="F9" s="88"/>
      <c r="G9" s="87">
        <v>100</v>
      </c>
      <c r="H9" s="87"/>
      <c r="I9" s="87"/>
      <c r="J9" s="87"/>
      <c r="K9" s="87" t="s">
        <v>51</v>
      </c>
      <c r="L9" s="87"/>
      <c r="M9" s="87"/>
    </row>
    <row r="10" spans="1:13" ht="15" customHeight="1" x14ac:dyDescent="0.25">
      <c r="A10" s="1" t="s">
        <v>4</v>
      </c>
      <c r="B10" s="91" t="s">
        <v>133</v>
      </c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</row>
    <row r="11" spans="1:13" x14ac:dyDescent="0.25">
      <c r="A11" s="87" t="s">
        <v>5</v>
      </c>
      <c r="B11" s="67" t="s">
        <v>8</v>
      </c>
      <c r="C11" s="67"/>
      <c r="D11" s="67"/>
      <c r="E11" s="67"/>
      <c r="F11" s="67"/>
      <c r="G11" s="67" t="s">
        <v>10</v>
      </c>
      <c r="H11" s="67"/>
      <c r="I11" s="67"/>
      <c r="J11" s="67"/>
      <c r="K11" s="67" t="s">
        <v>9</v>
      </c>
      <c r="L11" s="67"/>
      <c r="M11" s="67"/>
    </row>
    <row r="12" spans="1:13" s="22" customFormat="1" ht="28.5" customHeight="1" x14ac:dyDescent="0.25">
      <c r="A12" s="87"/>
      <c r="B12" s="95" t="s">
        <v>134</v>
      </c>
      <c r="C12" s="95"/>
      <c r="D12" s="95"/>
      <c r="E12" s="95"/>
      <c r="F12" s="95"/>
      <c r="G12" s="87">
        <v>100</v>
      </c>
      <c r="H12" s="87"/>
      <c r="I12" s="87"/>
      <c r="J12" s="87"/>
      <c r="K12" s="87" t="s">
        <v>51</v>
      </c>
      <c r="L12" s="87"/>
      <c r="M12" s="87"/>
    </row>
    <row r="13" spans="1:13" x14ac:dyDescent="0.25">
      <c r="A13" s="1" t="s">
        <v>6</v>
      </c>
      <c r="B13" s="91" t="s">
        <v>156</v>
      </c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</row>
    <row r="14" spans="1:13" x14ac:dyDescent="0.25">
      <c r="A14" s="87" t="s">
        <v>7</v>
      </c>
      <c r="B14" s="67" t="s">
        <v>8</v>
      </c>
      <c r="C14" s="67"/>
      <c r="D14" s="67"/>
      <c r="E14" s="67"/>
      <c r="F14" s="67"/>
      <c r="G14" s="67" t="s">
        <v>10</v>
      </c>
      <c r="H14" s="67"/>
      <c r="I14" s="67"/>
      <c r="J14" s="67"/>
      <c r="K14" s="67" t="s">
        <v>9</v>
      </c>
      <c r="L14" s="67"/>
      <c r="M14" s="67"/>
    </row>
    <row r="15" spans="1:13" s="22" customFormat="1" ht="30" customHeight="1" x14ac:dyDescent="0.25">
      <c r="A15" s="87"/>
      <c r="B15" s="92" t="s">
        <v>135</v>
      </c>
      <c r="C15" s="93"/>
      <c r="D15" s="93"/>
      <c r="E15" s="93"/>
      <c r="F15" s="94"/>
      <c r="G15" s="87">
        <v>12</v>
      </c>
      <c r="H15" s="87"/>
      <c r="I15" s="87"/>
      <c r="J15" s="87"/>
      <c r="K15" s="87" t="s">
        <v>140</v>
      </c>
      <c r="L15" s="87"/>
      <c r="M15" s="87"/>
    </row>
    <row r="16" spans="1:13" x14ac:dyDescent="0.25">
      <c r="A16" s="86" t="s">
        <v>11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</row>
    <row r="17" spans="1:13" x14ac:dyDescent="0.25">
      <c r="A17" s="1" t="s">
        <v>12</v>
      </c>
      <c r="B17" s="79" t="s">
        <v>53</v>
      </c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</row>
    <row r="18" spans="1:13" x14ac:dyDescent="0.25">
      <c r="A18" s="1"/>
      <c r="B18" s="79" t="s">
        <v>54</v>
      </c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</row>
    <row r="19" spans="1:13" x14ac:dyDescent="0.25">
      <c r="A19" s="1"/>
      <c r="B19" s="79" t="s">
        <v>55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</row>
    <row r="20" spans="1:13" x14ac:dyDescent="0.25">
      <c r="A20" s="1"/>
      <c r="B20" s="79" t="s">
        <v>58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</row>
    <row r="21" spans="1:13" hidden="1" x14ac:dyDescent="0.25">
      <c r="A21" s="1"/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</row>
    <row r="22" spans="1:13" hidden="1" x14ac:dyDescent="0.25">
      <c r="A22" s="1"/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</row>
    <row r="23" spans="1:13" x14ac:dyDescent="0.25">
      <c r="A23" s="1"/>
      <c r="B23" s="101" t="s">
        <v>124</v>
      </c>
      <c r="C23" s="102"/>
      <c r="D23" s="102"/>
      <c r="E23" s="102"/>
      <c r="F23" s="102"/>
      <c r="G23" s="102"/>
      <c r="H23" s="102"/>
      <c r="I23" s="102"/>
      <c r="J23" s="102"/>
      <c r="K23" s="102"/>
      <c r="L23" s="102"/>
      <c r="M23" s="103"/>
    </row>
    <row r="24" spans="1:13" x14ac:dyDescent="0.25">
      <c r="A24" s="1"/>
      <c r="B24" s="56" t="s">
        <v>129</v>
      </c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8"/>
    </row>
    <row r="25" spans="1:13" x14ac:dyDescent="0.25">
      <c r="A25" s="1"/>
      <c r="B25" s="56" t="s">
        <v>128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8"/>
    </row>
    <row r="26" spans="1:13" x14ac:dyDescent="0.25">
      <c r="A26" s="1"/>
      <c r="B26" s="56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8"/>
    </row>
    <row r="27" spans="1:13" x14ac:dyDescent="0.25">
      <c r="A27" s="1" t="s">
        <v>13</v>
      </c>
      <c r="B27" s="70" t="s">
        <v>143</v>
      </c>
      <c r="C27" s="70"/>
      <c r="D27" s="70"/>
      <c r="E27" s="70"/>
      <c r="F27" s="70"/>
      <c r="G27" s="70"/>
      <c r="H27" s="70"/>
      <c r="I27" s="70"/>
      <c r="J27" s="70"/>
      <c r="K27" s="70"/>
      <c r="L27" s="70"/>
      <c r="M27" s="70"/>
    </row>
    <row r="28" spans="1:13" ht="16.5" customHeight="1" x14ac:dyDescent="0.25">
      <c r="A28" s="1"/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</row>
    <row r="29" spans="1:13" hidden="1" x14ac:dyDescent="0.25">
      <c r="A29" s="1"/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</row>
    <row r="30" spans="1:13" hidden="1" x14ac:dyDescent="0.25">
      <c r="A30" s="1"/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</row>
    <row r="31" spans="1:13" hidden="1" x14ac:dyDescent="0.25">
      <c r="A31" s="1"/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</row>
    <row r="32" spans="1:13" hidden="1" x14ac:dyDescent="0.25">
      <c r="A32" s="1"/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</row>
    <row r="33" spans="1:13" x14ac:dyDescent="0.25">
      <c r="A33" s="1" t="s">
        <v>60</v>
      </c>
      <c r="B33" s="100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</row>
    <row r="34" spans="1:13" x14ac:dyDescent="0.25">
      <c r="A34" s="15" t="s">
        <v>61</v>
      </c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</row>
    <row r="35" spans="1:13" x14ac:dyDescent="0.25">
      <c r="A35" s="15" t="s">
        <v>93</v>
      </c>
      <c r="B35" s="99" t="s">
        <v>141</v>
      </c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</row>
    <row r="36" spans="1:13" x14ac:dyDescent="0.25">
      <c r="A36" s="15" t="s">
        <v>63</v>
      </c>
      <c r="B36" s="107">
        <v>1</v>
      </c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</row>
    <row r="37" spans="1:13" x14ac:dyDescent="0.25">
      <c r="A37" s="15" t="s">
        <v>64</v>
      </c>
      <c r="B37" s="104">
        <v>1</v>
      </c>
      <c r="C37" s="105"/>
      <c r="D37" s="105"/>
      <c r="E37" s="105"/>
      <c r="F37" s="105"/>
      <c r="G37" s="105"/>
      <c r="H37" s="105"/>
      <c r="I37" s="105"/>
      <c r="J37" s="105"/>
      <c r="K37" s="105"/>
      <c r="L37" s="105"/>
      <c r="M37" s="105"/>
    </row>
    <row r="38" spans="1:13" x14ac:dyDescent="0.25">
      <c r="A38" s="15" t="s">
        <v>65</v>
      </c>
      <c r="B38" s="99" t="s">
        <v>142</v>
      </c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</row>
    <row r="39" spans="1:13" x14ac:dyDescent="0.25">
      <c r="A39" s="15" t="s">
        <v>62</v>
      </c>
      <c r="B39" s="106" t="s">
        <v>52</v>
      </c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0"/>
    </row>
    <row r="40" spans="1:13" x14ac:dyDescent="0.25">
      <c r="A40" s="2" t="s">
        <v>14</v>
      </c>
      <c r="B40" s="96" t="s">
        <v>145</v>
      </c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</row>
    <row r="41" spans="1:13" x14ac:dyDescent="0.25">
      <c r="A41" s="1"/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</row>
    <row r="42" spans="1:13" x14ac:dyDescent="0.25">
      <c r="A42" s="71" t="s">
        <v>15</v>
      </c>
      <c r="B42" s="72"/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3"/>
    </row>
    <row r="43" spans="1:13" x14ac:dyDescent="0.25">
      <c r="A43" s="1" t="s">
        <v>16</v>
      </c>
      <c r="B43" s="74" t="s">
        <v>56</v>
      </c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6"/>
    </row>
    <row r="44" spans="1:13" x14ac:dyDescent="0.25">
      <c r="A44" s="6" t="s">
        <v>17</v>
      </c>
      <c r="B44" s="3"/>
      <c r="C44" s="7"/>
      <c r="D44" s="7"/>
      <c r="E44" s="7"/>
      <c r="F44" s="7"/>
      <c r="G44" s="7"/>
      <c r="H44" s="7"/>
      <c r="I44" s="7"/>
      <c r="J44" s="7"/>
      <c r="K44" s="7"/>
      <c r="L44" s="7"/>
      <c r="M44" s="8"/>
    </row>
    <row r="45" spans="1:13" x14ac:dyDescent="0.25">
      <c r="A45" s="52"/>
      <c r="B45" s="4" t="s">
        <v>18</v>
      </c>
      <c r="C45" s="4" t="s">
        <v>19</v>
      </c>
      <c r="D45" s="4" t="s">
        <v>20</v>
      </c>
      <c r="E45" s="4" t="s">
        <v>21</v>
      </c>
      <c r="F45" s="4" t="s">
        <v>22</v>
      </c>
      <c r="G45" s="4" t="s">
        <v>23</v>
      </c>
      <c r="H45" s="4" t="s">
        <v>24</v>
      </c>
      <c r="I45" s="4" t="s">
        <v>25</v>
      </c>
      <c r="J45" s="4" t="s">
        <v>26</v>
      </c>
      <c r="K45" s="4" t="s">
        <v>27</v>
      </c>
      <c r="L45" s="4" t="s">
        <v>28</v>
      </c>
      <c r="M45" s="4" t="s">
        <v>29</v>
      </c>
    </row>
    <row r="46" spans="1:13" ht="18.75" customHeight="1" x14ac:dyDescent="0.25">
      <c r="A46" s="39" t="s">
        <v>41</v>
      </c>
      <c r="B46" s="77" t="s">
        <v>132</v>
      </c>
      <c r="C46" s="82"/>
      <c r="D46" s="80"/>
      <c r="E46" s="80"/>
      <c r="F46" s="80"/>
      <c r="G46" s="80"/>
      <c r="H46" s="80"/>
      <c r="I46" s="80"/>
      <c r="J46" s="80"/>
      <c r="K46" s="80"/>
      <c r="L46" s="80"/>
      <c r="M46" s="80"/>
    </row>
    <row r="47" spans="1:13" ht="30" x14ac:dyDescent="0.25">
      <c r="A47" s="13" t="s">
        <v>146</v>
      </c>
      <c r="B47" s="78"/>
      <c r="C47" s="83"/>
      <c r="D47" s="81"/>
      <c r="E47" s="81"/>
      <c r="F47" s="81"/>
      <c r="G47" s="81"/>
      <c r="H47" s="81"/>
      <c r="I47" s="81"/>
      <c r="J47" s="81"/>
      <c r="K47" s="81"/>
      <c r="L47" s="81"/>
      <c r="M47" s="81"/>
    </row>
    <row r="48" spans="1:13" ht="18.75" customHeight="1" x14ac:dyDescent="0.25">
      <c r="A48" s="38" t="s">
        <v>48</v>
      </c>
      <c r="B48" s="80">
        <f>A49</f>
        <v>3100000</v>
      </c>
      <c r="C48" s="82"/>
      <c r="D48" s="80"/>
      <c r="E48" s="84"/>
      <c r="F48" s="80"/>
      <c r="G48" s="80"/>
      <c r="H48" s="80"/>
      <c r="I48" s="80"/>
      <c r="J48" s="80"/>
      <c r="K48" s="80"/>
      <c r="L48" s="80"/>
      <c r="M48" s="80"/>
    </row>
    <row r="49" spans="1:16" ht="18.75" customHeight="1" x14ac:dyDescent="0.25">
      <c r="A49" s="37">
        <f>RAB!M19</f>
        <v>3100000</v>
      </c>
      <c r="B49" s="81"/>
      <c r="C49" s="83"/>
      <c r="D49" s="81"/>
      <c r="E49" s="85"/>
      <c r="F49" s="81"/>
      <c r="G49" s="81"/>
      <c r="H49" s="81"/>
      <c r="I49" s="81"/>
      <c r="J49" s="81"/>
      <c r="K49" s="81"/>
      <c r="L49" s="81"/>
      <c r="M49" s="81"/>
    </row>
    <row r="50" spans="1:16" ht="18.75" customHeight="1" x14ac:dyDescent="0.25">
      <c r="A50" s="40" t="s">
        <v>42</v>
      </c>
      <c r="B50" s="77" t="s">
        <v>132</v>
      </c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</row>
    <row r="51" spans="1:16" ht="30" x14ac:dyDescent="0.25">
      <c r="A51" s="13" t="s">
        <v>147</v>
      </c>
      <c r="B51" s="78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</row>
    <row r="52" spans="1:16" ht="18.75" customHeight="1" x14ac:dyDescent="0.25">
      <c r="A52" s="38" t="s">
        <v>48</v>
      </c>
      <c r="B52" s="80">
        <f>A53</f>
        <v>21850000</v>
      </c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</row>
    <row r="53" spans="1:16" ht="18.75" customHeight="1" x14ac:dyDescent="0.25">
      <c r="A53" s="37">
        <f>RAB!M24</f>
        <v>21850000</v>
      </c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</row>
    <row r="54" spans="1:16" x14ac:dyDescent="0.25">
      <c r="A54" s="37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</row>
    <row r="55" spans="1:16" hidden="1" x14ac:dyDescent="0.25">
      <c r="A55" s="40" t="s">
        <v>43</v>
      </c>
      <c r="B55" s="80"/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</row>
    <row r="56" spans="1:16" hidden="1" x14ac:dyDescent="0.25">
      <c r="A56" s="41" t="s">
        <v>47</v>
      </c>
      <c r="B56" s="81"/>
      <c r="C56" s="81"/>
      <c r="D56" s="81"/>
      <c r="E56" s="81"/>
      <c r="F56" s="81"/>
      <c r="G56" s="81"/>
      <c r="H56" s="81"/>
      <c r="I56" s="81"/>
      <c r="J56" s="81"/>
      <c r="K56" s="81"/>
      <c r="L56" s="81"/>
      <c r="M56" s="81"/>
    </row>
    <row r="57" spans="1:16" hidden="1" x14ac:dyDescent="0.25">
      <c r="A57" s="38" t="s">
        <v>48</v>
      </c>
      <c r="B57" s="80"/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0"/>
    </row>
    <row r="58" spans="1:16" hidden="1" x14ac:dyDescent="0.25">
      <c r="A58" s="37" t="e">
        <f>RAB!#REF!</f>
        <v>#REF!</v>
      </c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</row>
    <row r="59" spans="1:16" hidden="1" x14ac:dyDescent="0.25">
      <c r="A59" s="40" t="s">
        <v>44</v>
      </c>
      <c r="B59" s="80"/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</row>
    <row r="60" spans="1:16" hidden="1" x14ac:dyDescent="0.25">
      <c r="A60" s="41" t="s">
        <v>47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</row>
    <row r="61" spans="1:16" hidden="1" x14ac:dyDescent="0.25">
      <c r="A61" s="42" t="s">
        <v>48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</row>
    <row r="62" spans="1:16" hidden="1" x14ac:dyDescent="0.25">
      <c r="A62" s="37" t="e">
        <f>RAB!#REF!</f>
        <v>#REF!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</row>
    <row r="63" spans="1:16" x14ac:dyDescent="0.25">
      <c r="A63" s="43" t="s">
        <v>49</v>
      </c>
      <c r="B63" s="44">
        <f>B48+B52</f>
        <v>24950000</v>
      </c>
      <c r="C63" s="44">
        <f>SUM(C48:C54)</f>
        <v>0</v>
      </c>
      <c r="D63" s="44">
        <f>SUM(D48:D54)</f>
        <v>0</v>
      </c>
      <c r="E63" s="44">
        <f>SUM(E52:E54)</f>
        <v>0</v>
      </c>
      <c r="F63" s="44">
        <f>F52</f>
        <v>0</v>
      </c>
      <c r="G63" s="44">
        <f>SUM(G52:G53)</f>
        <v>0</v>
      </c>
      <c r="H63" s="44">
        <f>SUM(H54:H54)</f>
        <v>0</v>
      </c>
      <c r="I63" s="44">
        <f>SUM(I54:I62)</f>
        <v>0</v>
      </c>
      <c r="J63" s="44">
        <f>SUM(J54:J54)</f>
        <v>0</v>
      </c>
      <c r="K63" s="44">
        <f>SUM(K54:K54)</f>
        <v>0</v>
      </c>
      <c r="L63" s="44">
        <f>L52</f>
        <v>0</v>
      </c>
      <c r="M63" s="44">
        <f>SUM(M54:M54)</f>
        <v>0</v>
      </c>
      <c r="P63" s="10">
        <f>SUM(B63:M63)-B65</f>
        <v>0</v>
      </c>
    </row>
    <row r="64" spans="1:16" x14ac:dyDescent="0.25">
      <c r="A64" s="45" t="s">
        <v>30</v>
      </c>
      <c r="B64" s="69" t="s">
        <v>130</v>
      </c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69"/>
    </row>
    <row r="65" spans="1:17" x14ac:dyDescent="0.25">
      <c r="A65" s="45" t="s">
        <v>31</v>
      </c>
      <c r="B65" s="68">
        <f>RAB!M28</f>
        <v>24950000</v>
      </c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Q65" s="5" t="s">
        <v>40</v>
      </c>
    </row>
    <row r="68" spans="1:17" x14ac:dyDescent="0.25">
      <c r="B68" s="12" t="s">
        <v>46</v>
      </c>
      <c r="C68" s="9"/>
      <c r="D68" s="9"/>
      <c r="J68" s="12" t="s">
        <v>32</v>
      </c>
    </row>
    <row r="69" spans="1:17" x14ac:dyDescent="0.25">
      <c r="B69" s="11"/>
      <c r="C69" s="11"/>
      <c r="D69" s="11"/>
      <c r="I69" s="11"/>
      <c r="J69" s="11"/>
    </row>
    <row r="70" spans="1:17" x14ac:dyDescent="0.25">
      <c r="B70" s="11"/>
      <c r="C70" s="11"/>
      <c r="D70" s="11"/>
      <c r="I70" s="11"/>
      <c r="J70" s="11"/>
    </row>
    <row r="71" spans="1:17" x14ac:dyDescent="0.25">
      <c r="B71" s="11"/>
      <c r="C71" s="11"/>
      <c r="D71" s="11"/>
      <c r="I71" s="11"/>
      <c r="J71" s="11"/>
    </row>
    <row r="72" spans="1:17" x14ac:dyDescent="0.25">
      <c r="B72" s="11"/>
      <c r="C72" s="11"/>
      <c r="D72" s="11"/>
      <c r="J72" s="9"/>
      <c r="K72" s="9"/>
    </row>
    <row r="73" spans="1:17" ht="15.75" x14ac:dyDescent="0.3">
      <c r="B73" s="27" t="s">
        <v>152</v>
      </c>
      <c r="C73" s="25"/>
      <c r="D73" s="25"/>
      <c r="J73" s="59" t="s">
        <v>154</v>
      </c>
      <c r="K73" s="34"/>
      <c r="L73" s="21"/>
    </row>
    <row r="74" spans="1:17" ht="15.75" x14ac:dyDescent="0.3">
      <c r="B74" s="24" t="s">
        <v>153</v>
      </c>
      <c r="C74" s="26"/>
      <c r="D74" s="26"/>
      <c r="J74" s="60" t="s">
        <v>155</v>
      </c>
      <c r="K74" s="35"/>
      <c r="L74" s="21"/>
    </row>
  </sheetData>
  <mergeCells count="151">
    <mergeCell ref="B59:B60"/>
    <mergeCell ref="B23:M23"/>
    <mergeCell ref="B37:M37"/>
    <mergeCell ref="B33:M33"/>
    <mergeCell ref="B34:M34"/>
    <mergeCell ref="B39:M39"/>
    <mergeCell ref="B36:M36"/>
    <mergeCell ref="B38:M38"/>
    <mergeCell ref="K61:K62"/>
    <mergeCell ref="L61:L62"/>
    <mergeCell ref="M61:M62"/>
    <mergeCell ref="C59:C60"/>
    <mergeCell ref="B61:B62"/>
    <mergeCell ref="C61:C62"/>
    <mergeCell ref="D61:D62"/>
    <mergeCell ref="E61:E62"/>
    <mergeCell ref="F61:F62"/>
    <mergeCell ref="G61:G62"/>
    <mergeCell ref="H61:H62"/>
    <mergeCell ref="I61:I62"/>
    <mergeCell ref="J61:J62"/>
    <mergeCell ref="I57:I58"/>
    <mergeCell ref="J57:J58"/>
    <mergeCell ref="K57:K58"/>
    <mergeCell ref="D59:D60"/>
    <mergeCell ref="E59:E60"/>
    <mergeCell ref="F59:F60"/>
    <mergeCell ref="D55:D56"/>
    <mergeCell ref="E55:E56"/>
    <mergeCell ref="F55:F56"/>
    <mergeCell ref="L59:L60"/>
    <mergeCell ref="M59:M60"/>
    <mergeCell ref="L55:L56"/>
    <mergeCell ref="M55:M56"/>
    <mergeCell ref="D57:D58"/>
    <mergeCell ref="E57:E58"/>
    <mergeCell ref="F57:F58"/>
    <mergeCell ref="G57:G58"/>
    <mergeCell ref="H57:H58"/>
    <mergeCell ref="G59:G60"/>
    <mergeCell ref="H59:H60"/>
    <mergeCell ref="I59:I60"/>
    <mergeCell ref="J59:J60"/>
    <mergeCell ref="K59:K60"/>
    <mergeCell ref="L57:L58"/>
    <mergeCell ref="M57:M58"/>
    <mergeCell ref="G55:G56"/>
    <mergeCell ref="H55:H56"/>
    <mergeCell ref="I55:I56"/>
    <mergeCell ref="J55:J56"/>
    <mergeCell ref="K55:K56"/>
    <mergeCell ref="B55:B56"/>
    <mergeCell ref="C55:C56"/>
    <mergeCell ref="A5:A6"/>
    <mergeCell ref="B57:B58"/>
    <mergeCell ref="C57:C58"/>
    <mergeCell ref="D46:D47"/>
    <mergeCell ref="D48:D49"/>
    <mergeCell ref="E50:E51"/>
    <mergeCell ref="E52:E53"/>
    <mergeCell ref="D50:D51"/>
    <mergeCell ref="F50:F51"/>
    <mergeCell ref="C46:C47"/>
    <mergeCell ref="E46:E47"/>
    <mergeCell ref="F46:F47"/>
    <mergeCell ref="G46:G47"/>
    <mergeCell ref="I48:I49"/>
    <mergeCell ref="J48:J49"/>
    <mergeCell ref="K48:K49"/>
    <mergeCell ref="B21:M21"/>
    <mergeCell ref="B22:M22"/>
    <mergeCell ref="B35:M35"/>
    <mergeCell ref="L50:L51"/>
    <mergeCell ref="M50:M51"/>
    <mergeCell ref="B52:B53"/>
    <mergeCell ref="C52:C53"/>
    <mergeCell ref="D52:D53"/>
    <mergeCell ref="F52:F53"/>
    <mergeCell ref="G52:G53"/>
    <mergeCell ref="H52:H53"/>
    <mergeCell ref="I52:I53"/>
    <mergeCell ref="J52:J53"/>
    <mergeCell ref="K52:K53"/>
    <mergeCell ref="L52:L53"/>
    <mergeCell ref="M52:M53"/>
    <mergeCell ref="G50:G51"/>
    <mergeCell ref="H50:H51"/>
    <mergeCell ref="I50:I51"/>
    <mergeCell ref="J50:J51"/>
    <mergeCell ref="K50:K51"/>
    <mergeCell ref="B50:B51"/>
    <mergeCell ref="C50:C51"/>
    <mergeCell ref="L46:L47"/>
    <mergeCell ref="A8:A9"/>
    <mergeCell ref="G9:J9"/>
    <mergeCell ref="B10:M10"/>
    <mergeCell ref="K11:M11"/>
    <mergeCell ref="K12:M12"/>
    <mergeCell ref="A16:M16"/>
    <mergeCell ref="B15:F15"/>
    <mergeCell ref="G15:J15"/>
    <mergeCell ref="B13:M13"/>
    <mergeCell ref="B14:F14"/>
    <mergeCell ref="A11:A12"/>
    <mergeCell ref="B11:F11"/>
    <mergeCell ref="G11:J11"/>
    <mergeCell ref="G12:J12"/>
    <mergeCell ref="B12:F12"/>
    <mergeCell ref="A14:A15"/>
    <mergeCell ref="K15:M15"/>
    <mergeCell ref="B40:M40"/>
    <mergeCell ref="B41:M41"/>
    <mergeCell ref="G14:J14"/>
    <mergeCell ref="B3:M3"/>
    <mergeCell ref="B4:M4"/>
    <mergeCell ref="B7:M7"/>
    <mergeCell ref="B8:F8"/>
    <mergeCell ref="G8:J8"/>
    <mergeCell ref="K8:M8"/>
    <mergeCell ref="K9:M9"/>
    <mergeCell ref="B9:F9"/>
    <mergeCell ref="B5:F5"/>
    <mergeCell ref="G5:J5"/>
    <mergeCell ref="K5:M5"/>
    <mergeCell ref="B6:F6"/>
    <mergeCell ref="G6:J6"/>
    <mergeCell ref="K6:M6"/>
    <mergeCell ref="K14:M14"/>
    <mergeCell ref="B65:M65"/>
    <mergeCell ref="B64:M64"/>
    <mergeCell ref="B27:M32"/>
    <mergeCell ref="A42:M42"/>
    <mergeCell ref="B43:M43"/>
    <mergeCell ref="B46:B47"/>
    <mergeCell ref="B17:M17"/>
    <mergeCell ref="B18:M18"/>
    <mergeCell ref="B19:M19"/>
    <mergeCell ref="B20:M20"/>
    <mergeCell ref="M46:M47"/>
    <mergeCell ref="B48:B49"/>
    <mergeCell ref="C48:C49"/>
    <mergeCell ref="E48:E49"/>
    <mergeCell ref="F48:F49"/>
    <mergeCell ref="G48:G49"/>
    <mergeCell ref="H48:H49"/>
    <mergeCell ref="L48:L49"/>
    <mergeCell ref="M48:M49"/>
    <mergeCell ref="H46:H47"/>
    <mergeCell ref="I46:I47"/>
    <mergeCell ref="J46:J47"/>
    <mergeCell ref="K46:K47"/>
  </mergeCells>
  <dataValidations count="2">
    <dataValidation type="list" allowBlank="1" showInputMessage="1" showErrorMessage="1" sqref="B43:M43" xr:uid="{00000000-0002-0000-0000-000000000000}">
      <formula1>"Swakelola, Pihak Ketiga, Campuran"</formula1>
    </dataValidation>
    <dataValidation type="list" allowBlank="1" showInputMessage="1" showErrorMessage="1" sqref="B64:M64" xr:uid="{00000000-0002-0000-0000-000001000000}">
      <formula1>"1 Bulan, 2 Bulan, 3 Bulan, 4 Bulan, 5 Bulan, 6 Bulan, 7 Bulan, 8 Bulan, 9 Bulan, 10 Bulan, 11 Bulan, 12 Bulan"</formula1>
    </dataValidation>
  </dataValidations>
  <pageMargins left="0.70866141732283472" right="0.51181102362204722" top="0.74803149606299213" bottom="0.74803149606299213" header="0.31496062992125984" footer="0.31496062992125984"/>
  <pageSetup paperSize="5" scale="77" orientation="landscape" r:id="rId1"/>
  <rowBreaks count="1" manualBreakCount="1">
    <brk id="44" max="16383" man="1"/>
  </rowBreaks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6"/>
  <sheetViews>
    <sheetView tabSelected="1" view="pageBreakPreview" topLeftCell="B1" zoomScale="85" zoomScaleNormal="100" zoomScaleSheetLayoutView="85" workbookViewId="0">
      <selection activeCell="L27" sqref="L27"/>
    </sheetView>
  </sheetViews>
  <sheetFormatPr defaultRowHeight="15" x14ac:dyDescent="0.25"/>
  <cols>
    <col min="1" max="1" width="24.42578125" style="30" customWidth="1"/>
    <col min="2" max="2" width="13.7109375" style="30" customWidth="1"/>
    <col min="3" max="3" width="9.140625" style="30" customWidth="1"/>
    <col min="4" max="4" width="9.140625" style="30"/>
    <col min="5" max="5" width="9.85546875" style="30" customWidth="1"/>
    <col min="6" max="6" width="7.7109375" style="30" customWidth="1"/>
    <col min="7" max="7" width="11.28515625" style="30" customWidth="1"/>
    <col min="8" max="9" width="9.140625" style="30"/>
    <col min="10" max="10" width="7.85546875" style="30" customWidth="1"/>
    <col min="11" max="11" width="11.7109375" style="30" customWidth="1"/>
    <col min="12" max="12" width="16.42578125" style="30" customWidth="1"/>
    <col min="13" max="13" width="14.28515625" style="30" bestFit="1" customWidth="1"/>
    <col min="14" max="14" width="6.28515625" style="30" customWidth="1"/>
    <col min="15" max="15" width="9.140625" style="30"/>
    <col min="16" max="16" width="9.7109375" style="30" bestFit="1" customWidth="1"/>
    <col min="17" max="16384" width="9.140625" style="30"/>
  </cols>
  <sheetData>
    <row r="1" spans="1:14" x14ac:dyDescent="0.25">
      <c r="A1" s="29" t="s">
        <v>0</v>
      </c>
      <c r="B1" s="86" t="str">
        <f>'FORMAT KAK'!B3:M3</f>
        <v>Kecamatan Pandanarum</v>
      </c>
      <c r="C1" s="86"/>
      <c r="D1" s="86"/>
      <c r="E1" s="86"/>
      <c r="F1" s="86"/>
      <c r="G1" s="86"/>
      <c r="H1" s="86"/>
      <c r="I1" s="86"/>
      <c r="J1" s="86"/>
      <c r="K1" s="86"/>
      <c r="L1" s="86"/>
    </row>
    <row r="2" spans="1:14" x14ac:dyDescent="0.25">
      <c r="A2" s="29" t="s">
        <v>1</v>
      </c>
      <c r="B2" s="86" t="str">
        <f>'FORMAT KAK'!B4:M4</f>
        <v>Kecamatan Pandanarum</v>
      </c>
      <c r="C2" s="86"/>
      <c r="D2" s="86"/>
      <c r="E2" s="86"/>
      <c r="F2" s="86"/>
      <c r="G2" s="86"/>
      <c r="H2" s="86"/>
      <c r="I2" s="86"/>
      <c r="J2" s="86"/>
      <c r="K2" s="86"/>
      <c r="L2" s="86"/>
    </row>
    <row r="3" spans="1:14" x14ac:dyDescent="0.25">
      <c r="A3" s="112" t="s">
        <v>59</v>
      </c>
      <c r="B3" s="113" t="s">
        <v>8</v>
      </c>
      <c r="C3" s="113"/>
      <c r="D3" s="113"/>
      <c r="E3" s="113"/>
      <c r="F3" s="113"/>
      <c r="G3" s="113" t="s">
        <v>10</v>
      </c>
      <c r="H3" s="113"/>
      <c r="I3" s="113"/>
      <c r="J3" s="113"/>
      <c r="K3" s="113" t="s">
        <v>9</v>
      </c>
      <c r="L3" s="113"/>
    </row>
    <row r="4" spans="1:14" x14ac:dyDescent="0.25">
      <c r="A4" s="112"/>
      <c r="B4" s="114" t="str">
        <f>'FORMAT KAK'!B6:F6</f>
        <v>Nilai IKM Kecamatan</v>
      </c>
      <c r="C4" s="115"/>
      <c r="D4" s="115"/>
      <c r="E4" s="115"/>
      <c r="F4" s="116"/>
      <c r="G4" s="113" t="str">
        <f>'FORMAT KAK'!G6:J6</f>
        <v>85,50</v>
      </c>
      <c r="H4" s="113"/>
      <c r="I4" s="113"/>
      <c r="J4" s="113"/>
      <c r="K4" s="113" t="str">
        <f>'FORMAT KAK'!K6:M6</f>
        <v>angka</v>
      </c>
      <c r="L4" s="113"/>
    </row>
    <row r="5" spans="1:14" x14ac:dyDescent="0.25">
      <c r="A5" s="29" t="s">
        <v>2</v>
      </c>
      <c r="B5" s="126" t="str">
        <f>'FORMAT KAK'!B7:M7</f>
        <v>Program Penunjang Urusan Pemerintahan Daerah</v>
      </c>
      <c r="C5" s="126"/>
      <c r="D5" s="126"/>
      <c r="E5" s="126"/>
      <c r="F5" s="126"/>
      <c r="G5" s="126"/>
      <c r="H5" s="126"/>
      <c r="I5" s="126"/>
      <c r="J5" s="126"/>
      <c r="K5" s="126"/>
      <c r="L5" s="126"/>
    </row>
    <row r="6" spans="1:14" x14ac:dyDescent="0.25">
      <c r="A6" s="108" t="s">
        <v>3</v>
      </c>
      <c r="B6" s="113" t="s">
        <v>8</v>
      </c>
      <c r="C6" s="113"/>
      <c r="D6" s="113"/>
      <c r="E6" s="113"/>
      <c r="F6" s="113"/>
      <c r="G6" s="113" t="s">
        <v>10</v>
      </c>
      <c r="H6" s="113"/>
      <c r="I6" s="113"/>
      <c r="J6" s="113"/>
      <c r="K6" s="113" t="s">
        <v>9</v>
      </c>
      <c r="L6" s="113"/>
    </row>
    <row r="7" spans="1:14" s="31" customFormat="1" ht="34.5" customHeight="1" x14ac:dyDescent="0.25">
      <c r="A7" s="108"/>
      <c r="B7" s="127" t="str">
        <f>'FORMAT KAK'!B9:F9</f>
        <v>Persentase Penunjang Urusan Pemerintahan Daerah Kabupaten / Kota yang terlaksana</v>
      </c>
      <c r="C7" s="127"/>
      <c r="D7" s="127"/>
      <c r="E7" s="127"/>
      <c r="F7" s="127"/>
      <c r="G7" s="108">
        <f>'FORMAT KAK'!G9:J9</f>
        <v>100</v>
      </c>
      <c r="H7" s="108"/>
      <c r="I7" s="108"/>
      <c r="J7" s="108"/>
      <c r="K7" s="108" t="str">
        <f>'FORMAT KAK'!K9:M9</f>
        <v>%</v>
      </c>
      <c r="L7" s="108"/>
    </row>
    <row r="8" spans="1:14" x14ac:dyDescent="0.25">
      <c r="A8" s="29" t="s">
        <v>4</v>
      </c>
      <c r="B8" s="86" t="str">
        <f>'FORMAT KAK'!B10:M10</f>
        <v>Pemeliharaan Barang Milik Daerah Penunjang Urusan Pemerintahan Daerah</v>
      </c>
      <c r="C8" s="86"/>
      <c r="D8" s="86"/>
      <c r="E8" s="86"/>
      <c r="F8" s="86"/>
      <c r="G8" s="86"/>
      <c r="H8" s="86"/>
      <c r="I8" s="86"/>
      <c r="J8" s="86"/>
      <c r="K8" s="86"/>
      <c r="L8" s="86"/>
    </row>
    <row r="9" spans="1:14" x14ac:dyDescent="0.25">
      <c r="A9" s="108" t="s">
        <v>5</v>
      </c>
      <c r="B9" s="113" t="s">
        <v>8</v>
      </c>
      <c r="C9" s="113"/>
      <c r="D9" s="113"/>
      <c r="E9" s="113"/>
      <c r="F9" s="113"/>
      <c r="G9" s="113" t="s">
        <v>10</v>
      </c>
      <c r="H9" s="113"/>
      <c r="I9" s="113"/>
      <c r="J9" s="113"/>
      <c r="K9" s="113" t="s">
        <v>9</v>
      </c>
      <c r="L9" s="113"/>
    </row>
    <row r="10" spans="1:14" s="31" customFormat="1" ht="33.75" customHeight="1" x14ac:dyDescent="0.25">
      <c r="A10" s="108"/>
      <c r="B10" s="123" t="str">
        <f>'FORMAT KAK'!B12:F12</f>
        <v>Persentase Pemeliharaan Barang Milik Daerah Penunjang Urusan Pemerintahan Daerah</v>
      </c>
      <c r="C10" s="124"/>
      <c r="D10" s="124"/>
      <c r="E10" s="124"/>
      <c r="F10" s="125"/>
      <c r="G10" s="108">
        <f>'FORMAT KAK'!G12:J12</f>
        <v>100</v>
      </c>
      <c r="H10" s="108"/>
      <c r="I10" s="108"/>
      <c r="J10" s="108"/>
      <c r="K10" s="108" t="str">
        <f>'FORMAT KAK'!K12:M12</f>
        <v>%</v>
      </c>
      <c r="L10" s="108"/>
    </row>
    <row r="11" spans="1:14" x14ac:dyDescent="0.25">
      <c r="A11" s="29" t="s">
        <v>6</v>
      </c>
      <c r="B11" s="86" t="str">
        <f>'FORMAT KAK'!B13:M13</f>
        <v>Penyediaan Jasa Pemeliharaan, Biaya Pemeliharaan, dan Pajak Kendaraan Perorangan Dinas atau Kendaraan Dinas Jabatan</v>
      </c>
      <c r="C11" s="86"/>
      <c r="D11" s="86"/>
      <c r="E11" s="86"/>
      <c r="F11" s="86"/>
      <c r="G11" s="86"/>
      <c r="H11" s="86"/>
      <c r="I11" s="86"/>
      <c r="J11" s="86"/>
      <c r="K11" s="86"/>
      <c r="L11" s="86"/>
    </row>
    <row r="12" spans="1:14" x14ac:dyDescent="0.25">
      <c r="A12" s="108" t="s">
        <v>7</v>
      </c>
      <c r="B12" s="113" t="s">
        <v>8</v>
      </c>
      <c r="C12" s="113"/>
      <c r="D12" s="113"/>
      <c r="E12" s="113"/>
      <c r="F12" s="113"/>
      <c r="G12" s="135" t="s">
        <v>10</v>
      </c>
      <c r="H12" s="113"/>
      <c r="I12" s="113"/>
      <c r="J12" s="113"/>
      <c r="K12" s="113" t="s">
        <v>9</v>
      </c>
      <c r="L12" s="113"/>
    </row>
    <row r="13" spans="1:14" s="31" customFormat="1" ht="30.75" customHeight="1" x14ac:dyDescent="0.25">
      <c r="A13" s="108"/>
      <c r="B13" s="123" t="str">
        <f>'FORMAT KAK'!B15:F15</f>
        <v>Jumlah Kendaraan Dinas Operasional atau Lapangan yang Dipelihara dan dibayarkan Pajak dan Perizinannya</v>
      </c>
      <c r="C13" s="124"/>
      <c r="D13" s="124"/>
      <c r="E13" s="124"/>
      <c r="F13" s="125"/>
      <c r="G13" s="108">
        <f>'FORMAT KAK'!G15:J15</f>
        <v>12</v>
      </c>
      <c r="H13" s="108"/>
      <c r="I13" s="108"/>
      <c r="J13" s="108"/>
      <c r="K13" s="108" t="str">
        <f>'FORMAT KAK'!K15:M15</f>
        <v>unit</v>
      </c>
      <c r="L13" s="108"/>
    </row>
    <row r="14" spans="1:14" x14ac:dyDescent="0.25">
      <c r="A14" s="2" t="s">
        <v>33</v>
      </c>
      <c r="B14" s="109">
        <f>M28</f>
        <v>24950000</v>
      </c>
      <c r="C14" s="109"/>
      <c r="D14" s="109"/>
      <c r="E14" s="109"/>
      <c r="F14" s="109"/>
      <c r="G14" s="109"/>
      <c r="H14" s="109"/>
      <c r="I14" s="109"/>
      <c r="J14" s="109"/>
      <c r="K14" s="109"/>
      <c r="L14" s="109"/>
    </row>
    <row r="16" spans="1:14" ht="15" customHeight="1" x14ac:dyDescent="0.25">
      <c r="A16" s="131" t="s">
        <v>34</v>
      </c>
      <c r="B16" s="131"/>
      <c r="C16" s="131"/>
      <c r="D16" s="131"/>
      <c r="E16" s="131"/>
      <c r="F16" s="131" t="s">
        <v>35</v>
      </c>
      <c r="G16" s="131"/>
      <c r="H16" s="131" t="s">
        <v>38</v>
      </c>
      <c r="I16" s="131"/>
      <c r="J16" s="132" t="s">
        <v>39</v>
      </c>
      <c r="K16" s="132"/>
      <c r="L16" s="131" t="s">
        <v>37</v>
      </c>
      <c r="M16" s="131" t="s">
        <v>36</v>
      </c>
      <c r="N16" s="131"/>
    </row>
    <row r="17" spans="1:16" x14ac:dyDescent="0.25">
      <c r="A17" s="131"/>
      <c r="B17" s="131"/>
      <c r="C17" s="131"/>
      <c r="D17" s="131"/>
      <c r="E17" s="131"/>
      <c r="F17" s="131"/>
      <c r="G17" s="131"/>
      <c r="H17" s="131"/>
      <c r="I17" s="131"/>
      <c r="J17" s="132"/>
      <c r="K17" s="132"/>
      <c r="L17" s="131"/>
      <c r="M17" s="131"/>
      <c r="N17" s="131"/>
    </row>
    <row r="18" spans="1:16" x14ac:dyDescent="0.25">
      <c r="A18" s="131"/>
      <c r="B18" s="131"/>
      <c r="C18" s="131"/>
      <c r="D18" s="131"/>
      <c r="E18" s="131"/>
      <c r="F18" s="131"/>
      <c r="G18" s="131"/>
      <c r="H18" s="131"/>
      <c r="I18" s="131"/>
      <c r="J18" s="132"/>
      <c r="K18" s="132"/>
      <c r="L18" s="131"/>
      <c r="M18" s="131"/>
      <c r="N18" s="131"/>
    </row>
    <row r="19" spans="1:16" s="31" customFormat="1" ht="15.75" customHeight="1" x14ac:dyDescent="0.25">
      <c r="A19" s="118" t="str">
        <f>'FORMAT KAK'!A46&amp;'FORMAT KAK'!A47</f>
        <v>Tahap I-Belanja Pembayaran Pajak kendaraan</v>
      </c>
      <c r="B19" s="133"/>
      <c r="C19" s="133"/>
      <c r="D19" s="133"/>
      <c r="E19" s="134"/>
      <c r="F19" s="108"/>
      <c r="G19" s="108"/>
      <c r="H19" s="108"/>
      <c r="I19" s="108"/>
      <c r="J19" s="117"/>
      <c r="K19" s="117"/>
      <c r="L19" s="32"/>
      <c r="M19" s="130">
        <f>M20</f>
        <v>3100000</v>
      </c>
      <c r="N19" s="130"/>
    </row>
    <row r="20" spans="1:16" s="31" customFormat="1" ht="15.75" customHeight="1" x14ac:dyDescent="0.25">
      <c r="A20" s="28"/>
      <c r="B20" s="118" t="s">
        <v>136</v>
      </c>
      <c r="C20" s="119"/>
      <c r="D20" s="119"/>
      <c r="E20" s="120"/>
      <c r="F20" s="46"/>
      <c r="G20" s="47"/>
      <c r="H20" s="121"/>
      <c r="I20" s="122"/>
      <c r="J20" s="46"/>
      <c r="K20" s="47"/>
      <c r="L20" s="48"/>
      <c r="M20" s="130">
        <f>SUM(M21:N22)</f>
        <v>3100000</v>
      </c>
      <c r="N20" s="130"/>
    </row>
    <row r="21" spans="1:16" s="31" customFormat="1" ht="15.75" customHeight="1" x14ac:dyDescent="0.25">
      <c r="A21" s="28"/>
      <c r="B21" s="49" t="s">
        <v>150</v>
      </c>
      <c r="C21" s="50"/>
      <c r="D21" s="50"/>
      <c r="E21" s="51"/>
      <c r="F21" s="46">
        <v>8</v>
      </c>
      <c r="G21" s="47" t="s">
        <v>137</v>
      </c>
      <c r="H21" s="110" t="s">
        <v>57</v>
      </c>
      <c r="I21" s="110"/>
      <c r="J21" s="46">
        <v>8</v>
      </c>
      <c r="K21" s="47" t="s">
        <v>137</v>
      </c>
      <c r="L21" s="48">
        <v>200000</v>
      </c>
      <c r="M21" s="111">
        <f t="shared" ref="M21:M22" si="0">J21*L21</f>
        <v>1600000</v>
      </c>
      <c r="N21" s="111"/>
    </row>
    <row r="22" spans="1:16" s="31" customFormat="1" ht="15.75" customHeight="1" x14ac:dyDescent="0.25">
      <c r="A22" s="28"/>
      <c r="B22" s="49" t="s">
        <v>151</v>
      </c>
      <c r="C22" s="50"/>
      <c r="D22" s="50"/>
      <c r="E22" s="51"/>
      <c r="F22" s="46">
        <v>1</v>
      </c>
      <c r="G22" s="47" t="s">
        <v>137</v>
      </c>
      <c r="H22" s="110" t="s">
        <v>57</v>
      </c>
      <c r="I22" s="110"/>
      <c r="J22" s="46">
        <v>1</v>
      </c>
      <c r="K22" s="47" t="s">
        <v>137</v>
      </c>
      <c r="L22" s="48">
        <v>1500000</v>
      </c>
      <c r="M22" s="111">
        <f t="shared" si="0"/>
        <v>1500000</v>
      </c>
      <c r="N22" s="111"/>
    </row>
    <row r="23" spans="1:16" s="31" customFormat="1" ht="15.75" customHeight="1" x14ac:dyDescent="0.25">
      <c r="A23" s="63"/>
      <c r="B23" s="49"/>
      <c r="C23" s="50"/>
      <c r="D23" s="50"/>
      <c r="E23" s="51"/>
      <c r="F23" s="46"/>
      <c r="G23" s="47"/>
      <c r="H23" s="64"/>
      <c r="I23" s="65"/>
      <c r="J23" s="46"/>
      <c r="K23" s="66"/>
      <c r="L23" s="48"/>
      <c r="M23" s="61"/>
      <c r="N23" s="62"/>
    </row>
    <row r="24" spans="1:16" s="31" customFormat="1" ht="15.75" customHeight="1" x14ac:dyDescent="0.25">
      <c r="A24" s="118" t="str">
        <f>'FORMAT KAK'!A50&amp;'FORMAT KAK'!A51</f>
        <v>Tahap II- Belanja Pemeliharaan Alat Angkut- Kendaraan Bermotor</v>
      </c>
      <c r="B24" s="119"/>
      <c r="C24" s="119"/>
      <c r="D24" s="119"/>
      <c r="E24" s="120"/>
      <c r="F24" s="108"/>
      <c r="G24" s="108"/>
      <c r="H24" s="108"/>
      <c r="I24" s="108"/>
      <c r="J24" s="117"/>
      <c r="K24" s="117"/>
      <c r="L24" s="32"/>
      <c r="M24" s="130">
        <f>M25</f>
        <v>21850000</v>
      </c>
      <c r="N24" s="130"/>
    </row>
    <row r="25" spans="1:16" s="31" customFormat="1" ht="15.75" customHeight="1" x14ac:dyDescent="0.25">
      <c r="A25" s="28"/>
      <c r="B25" s="118" t="s">
        <v>136</v>
      </c>
      <c r="C25" s="119"/>
      <c r="D25" s="119"/>
      <c r="E25" s="120"/>
      <c r="F25" s="46"/>
      <c r="G25" s="47"/>
      <c r="H25" s="121"/>
      <c r="I25" s="122"/>
      <c r="J25" s="46"/>
      <c r="K25" s="47"/>
      <c r="L25" s="48"/>
      <c r="M25" s="130">
        <f>M26+M27</f>
        <v>21850000</v>
      </c>
      <c r="N25" s="130"/>
    </row>
    <row r="26" spans="1:16" s="31" customFormat="1" ht="15.75" customHeight="1" x14ac:dyDescent="0.25">
      <c r="A26" s="28"/>
      <c r="B26" s="49" t="s">
        <v>149</v>
      </c>
      <c r="C26" s="50"/>
      <c r="D26" s="50"/>
      <c r="E26" s="51"/>
      <c r="F26" s="46">
        <v>6</v>
      </c>
      <c r="G26" s="47" t="s">
        <v>138</v>
      </c>
      <c r="H26" s="110" t="s">
        <v>57</v>
      </c>
      <c r="I26" s="110"/>
      <c r="J26" s="46">
        <v>3</v>
      </c>
      <c r="K26" s="47" t="s">
        <v>138</v>
      </c>
      <c r="L26" s="48">
        <v>3950000</v>
      </c>
      <c r="M26" s="111">
        <f t="shared" ref="M26" si="1">J26*L26</f>
        <v>11850000</v>
      </c>
      <c r="N26" s="111"/>
    </row>
    <row r="27" spans="1:16" s="31" customFormat="1" ht="15.75" customHeight="1" x14ac:dyDescent="0.25">
      <c r="A27" s="28"/>
      <c r="B27" s="49" t="s">
        <v>148</v>
      </c>
      <c r="C27" s="50"/>
      <c r="D27" s="50"/>
      <c r="E27" s="51"/>
      <c r="F27" s="46">
        <v>1</v>
      </c>
      <c r="G27" s="47" t="s">
        <v>138</v>
      </c>
      <c r="H27" s="110" t="s">
        <v>57</v>
      </c>
      <c r="I27" s="110"/>
      <c r="J27" s="46">
        <v>1</v>
      </c>
      <c r="K27" s="47" t="s">
        <v>138</v>
      </c>
      <c r="L27" s="48">
        <v>10000000</v>
      </c>
      <c r="M27" s="111">
        <f t="shared" ref="M27" si="2">J27*L27</f>
        <v>10000000</v>
      </c>
      <c r="N27" s="111"/>
    </row>
    <row r="28" spans="1:16" s="31" customFormat="1" ht="15.75" customHeight="1" x14ac:dyDescent="0.25">
      <c r="A28" s="128" t="s">
        <v>45</v>
      </c>
      <c r="B28" s="129"/>
      <c r="C28" s="129"/>
      <c r="D28" s="129"/>
      <c r="E28" s="129"/>
      <c r="F28" s="129"/>
      <c r="G28" s="129"/>
      <c r="H28" s="129"/>
      <c r="I28" s="129"/>
      <c r="J28" s="129"/>
      <c r="K28" s="129"/>
      <c r="L28" s="129"/>
      <c r="M28" s="130">
        <f>SUM(M19+M24)</f>
        <v>24950000</v>
      </c>
      <c r="N28" s="130"/>
      <c r="P28" s="53"/>
    </row>
    <row r="29" spans="1:16" x14ac:dyDescent="0.25">
      <c r="P29" s="54"/>
    </row>
    <row r="31" spans="1:16" x14ac:dyDescent="0.25">
      <c r="B31" s="12" t="str">
        <f>'FORMAT KAK'!B68:D68</f>
        <v>Penanggung Jawab Kegiatan</v>
      </c>
      <c r="L31" s="12" t="s">
        <v>32</v>
      </c>
    </row>
    <row r="32" spans="1:16" x14ac:dyDescent="0.25">
      <c r="B32" s="33"/>
    </row>
    <row r="33" spans="2:13" x14ac:dyDescent="0.25">
      <c r="B33" s="33"/>
    </row>
    <row r="34" spans="2:13" x14ac:dyDescent="0.25">
      <c r="B34" s="33"/>
      <c r="L34" s="9"/>
      <c r="M34" s="9"/>
    </row>
    <row r="35" spans="2:13" x14ac:dyDescent="0.25">
      <c r="B35" s="14" t="str">
        <f>'FORMAT KAK'!B73:D73</f>
        <v>NAJIB KUSBANDONO, S.Sos</v>
      </c>
      <c r="L35" s="36" t="str">
        <f>'FORMAT KAK'!J73</f>
        <v>SAGIYO S.IP</v>
      </c>
      <c r="M35" s="23"/>
    </row>
    <row r="36" spans="2:13" x14ac:dyDescent="0.25">
      <c r="B36" s="33" t="str">
        <f>'FORMAT KAK'!B74:D74</f>
        <v>NIP. 19660604 198901 1 003</v>
      </c>
      <c r="L36" s="23" t="str">
        <f>'FORMAT KAK'!J74</f>
        <v>NIP. 19721007 199903 1 007</v>
      </c>
      <c r="M36" s="23"/>
    </row>
  </sheetData>
  <mergeCells count="66">
    <mergeCell ref="M26:N26"/>
    <mergeCell ref="J24:K24"/>
    <mergeCell ref="M24:N24"/>
    <mergeCell ref="H26:I26"/>
    <mergeCell ref="B25:E25"/>
    <mergeCell ref="H25:I25"/>
    <mergeCell ref="M25:N25"/>
    <mergeCell ref="H21:I21"/>
    <mergeCell ref="M21:N21"/>
    <mergeCell ref="H22:I22"/>
    <mergeCell ref="M22:N22"/>
    <mergeCell ref="A28:L28"/>
    <mergeCell ref="M28:N28"/>
    <mergeCell ref="M16:N18"/>
    <mergeCell ref="A12:A13"/>
    <mergeCell ref="A16:E18"/>
    <mergeCell ref="H16:I18"/>
    <mergeCell ref="J16:K18"/>
    <mergeCell ref="L16:L18"/>
    <mergeCell ref="F16:G18"/>
    <mergeCell ref="F24:G24"/>
    <mergeCell ref="H24:I24"/>
    <mergeCell ref="F19:G19"/>
    <mergeCell ref="M19:N19"/>
    <mergeCell ref="A19:E19"/>
    <mergeCell ref="M20:N20"/>
    <mergeCell ref="A24:E24"/>
    <mergeCell ref="B1:L1"/>
    <mergeCell ref="B2:L2"/>
    <mergeCell ref="B5:L5"/>
    <mergeCell ref="K9:L9"/>
    <mergeCell ref="B11:L11"/>
    <mergeCell ref="B6:F6"/>
    <mergeCell ref="G6:J6"/>
    <mergeCell ref="K6:L6"/>
    <mergeCell ref="B7:F7"/>
    <mergeCell ref="G7:J7"/>
    <mergeCell ref="B10:F10"/>
    <mergeCell ref="K7:L7"/>
    <mergeCell ref="G10:J10"/>
    <mergeCell ref="K10:L10"/>
    <mergeCell ref="B8:L8"/>
    <mergeCell ref="B9:F9"/>
    <mergeCell ref="A3:A4"/>
    <mergeCell ref="B3:F3"/>
    <mergeCell ref="G3:J3"/>
    <mergeCell ref="K3:L3"/>
    <mergeCell ref="B4:F4"/>
    <mergeCell ref="G4:J4"/>
    <mergeCell ref="K4:L4"/>
    <mergeCell ref="A9:A10"/>
    <mergeCell ref="B14:L14"/>
    <mergeCell ref="A6:A7"/>
    <mergeCell ref="H27:I27"/>
    <mergeCell ref="M27:N27"/>
    <mergeCell ref="G9:J9"/>
    <mergeCell ref="H19:I19"/>
    <mergeCell ref="J19:K19"/>
    <mergeCell ref="B20:E20"/>
    <mergeCell ref="H20:I20"/>
    <mergeCell ref="B12:F12"/>
    <mergeCell ref="G12:J12"/>
    <mergeCell ref="K12:L12"/>
    <mergeCell ref="B13:F13"/>
    <mergeCell ref="G13:J13"/>
    <mergeCell ref="K13:L13"/>
  </mergeCells>
  <pageMargins left="1.1023622047244095" right="0.70866141732283472" top="0.74803149606299213" bottom="0.74803149606299213" header="0.31496062992125984" footer="0.31496062992125984"/>
  <pageSetup paperSize="5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6"/>
  <sheetViews>
    <sheetView workbookViewId="0">
      <selection activeCell="B36" sqref="B36"/>
    </sheetView>
  </sheetViews>
  <sheetFormatPr defaultRowHeight="15" x14ac:dyDescent="0.25"/>
  <cols>
    <col min="1" max="1" width="28.85546875" customWidth="1"/>
    <col min="2" max="3" width="60.5703125" customWidth="1"/>
  </cols>
  <sheetData>
    <row r="1" spans="1:2" x14ac:dyDescent="0.25">
      <c r="A1" s="19" t="s">
        <v>107</v>
      </c>
    </row>
    <row r="3" spans="1:2" ht="15.75" x14ac:dyDescent="0.25">
      <c r="A3" s="16" t="s">
        <v>66</v>
      </c>
      <c r="B3" s="16" t="s">
        <v>67</v>
      </c>
    </row>
    <row r="4" spans="1:2" ht="15.75" x14ac:dyDescent="0.25">
      <c r="A4" s="17" t="s">
        <v>68</v>
      </c>
      <c r="B4" s="17" t="s">
        <v>69</v>
      </c>
    </row>
    <row r="5" spans="1:2" ht="15.75" x14ac:dyDescent="0.25">
      <c r="A5" s="17" t="s">
        <v>1</v>
      </c>
      <c r="B5" s="17" t="s">
        <v>70</v>
      </c>
    </row>
    <row r="6" spans="1:2" ht="31.5" x14ac:dyDescent="0.25">
      <c r="A6" s="17" t="s">
        <v>59</v>
      </c>
      <c r="B6" s="17" t="s">
        <v>87</v>
      </c>
    </row>
    <row r="7" spans="1:2" ht="15.75" x14ac:dyDescent="0.25">
      <c r="A7" s="17" t="s">
        <v>2</v>
      </c>
      <c r="B7" s="17" t="s">
        <v>71</v>
      </c>
    </row>
    <row r="8" spans="1:2" ht="15.75" x14ac:dyDescent="0.25">
      <c r="A8" s="17" t="s">
        <v>3</v>
      </c>
      <c r="B8" s="17" t="s">
        <v>72</v>
      </c>
    </row>
    <row r="9" spans="1:2" ht="15.75" x14ac:dyDescent="0.25">
      <c r="A9" s="17" t="s">
        <v>73</v>
      </c>
      <c r="B9" s="17" t="s">
        <v>88</v>
      </c>
    </row>
    <row r="10" spans="1:2" ht="15.75" x14ac:dyDescent="0.25">
      <c r="A10" s="17" t="s">
        <v>5</v>
      </c>
      <c r="B10" s="17" t="s">
        <v>74</v>
      </c>
    </row>
    <row r="11" spans="1:2" ht="15.75" x14ac:dyDescent="0.25">
      <c r="A11" s="17" t="s">
        <v>6</v>
      </c>
      <c r="B11" s="17" t="s">
        <v>89</v>
      </c>
    </row>
    <row r="12" spans="1:2" ht="15.75" x14ac:dyDescent="0.25">
      <c r="A12" s="17" t="s">
        <v>75</v>
      </c>
      <c r="B12" s="17" t="s">
        <v>76</v>
      </c>
    </row>
    <row r="13" spans="1:2" ht="47.25" x14ac:dyDescent="0.25">
      <c r="A13" s="17" t="s">
        <v>77</v>
      </c>
      <c r="B13" s="17" t="s">
        <v>78</v>
      </c>
    </row>
    <row r="14" spans="1:2" ht="31.5" x14ac:dyDescent="0.25">
      <c r="A14" s="17" t="s">
        <v>79</v>
      </c>
      <c r="B14" s="17" t="s">
        <v>90</v>
      </c>
    </row>
    <row r="15" spans="1:2" ht="15.75" x14ac:dyDescent="0.25">
      <c r="A15" s="17" t="s">
        <v>91</v>
      </c>
      <c r="B15" s="17"/>
    </row>
    <row r="16" spans="1:2" ht="31.5" x14ac:dyDescent="0.25">
      <c r="A16" s="18" t="s">
        <v>92</v>
      </c>
      <c r="B16" s="17" t="s">
        <v>94</v>
      </c>
    </row>
    <row r="17" spans="1:3" ht="31.5" x14ac:dyDescent="0.25">
      <c r="A17" s="18" t="s">
        <v>95</v>
      </c>
      <c r="B17" s="17" t="s">
        <v>96</v>
      </c>
    </row>
    <row r="18" spans="1:3" ht="31.5" x14ac:dyDescent="0.25">
      <c r="A18" s="17" t="s">
        <v>80</v>
      </c>
      <c r="B18" s="17" t="s">
        <v>81</v>
      </c>
    </row>
    <row r="19" spans="1:3" ht="31.5" x14ac:dyDescent="0.25">
      <c r="A19" s="17" t="s">
        <v>82</v>
      </c>
      <c r="B19" s="17" t="s">
        <v>83</v>
      </c>
    </row>
    <row r="20" spans="1:3" ht="63" x14ac:dyDescent="0.25">
      <c r="A20" s="17" t="s">
        <v>84</v>
      </c>
      <c r="B20" s="17" t="s">
        <v>97</v>
      </c>
    </row>
    <row r="21" spans="1:3" ht="31.5" x14ac:dyDescent="0.25">
      <c r="A21" s="17"/>
      <c r="B21" s="17" t="s">
        <v>98</v>
      </c>
    </row>
    <row r="22" spans="1:3" ht="31.5" x14ac:dyDescent="0.25">
      <c r="A22" s="17"/>
      <c r="B22" s="17" t="s">
        <v>99</v>
      </c>
    </row>
    <row r="23" spans="1:3" ht="31.5" x14ac:dyDescent="0.25">
      <c r="A23" s="17" t="s">
        <v>49</v>
      </c>
      <c r="B23" s="17" t="s">
        <v>100</v>
      </c>
    </row>
    <row r="24" spans="1:3" ht="31.5" x14ac:dyDescent="0.25">
      <c r="A24" s="17" t="s">
        <v>85</v>
      </c>
      <c r="B24" s="17" t="s">
        <v>105</v>
      </c>
    </row>
    <row r="25" spans="1:3" ht="31.5" x14ac:dyDescent="0.25">
      <c r="A25" s="17" t="s">
        <v>86</v>
      </c>
      <c r="B25" s="17" t="s">
        <v>106</v>
      </c>
    </row>
    <row r="26" spans="1:3" ht="15.75" x14ac:dyDescent="0.25">
      <c r="A26" s="17" t="s">
        <v>101</v>
      </c>
      <c r="B26" s="17" t="s">
        <v>104</v>
      </c>
    </row>
    <row r="27" spans="1:3" ht="31.5" x14ac:dyDescent="0.25">
      <c r="A27" s="17" t="s">
        <v>102</v>
      </c>
      <c r="B27" s="17" t="s">
        <v>103</v>
      </c>
    </row>
    <row r="29" spans="1:3" x14ac:dyDescent="0.25">
      <c r="A29" s="19" t="s">
        <v>123</v>
      </c>
    </row>
    <row r="30" spans="1:3" ht="15.75" x14ac:dyDescent="0.25">
      <c r="A30" s="20"/>
    </row>
    <row r="31" spans="1:3" ht="15.75" x14ac:dyDescent="0.25">
      <c r="A31" s="17" t="s">
        <v>108</v>
      </c>
      <c r="B31" s="17" t="s">
        <v>34</v>
      </c>
      <c r="C31" s="17" t="s">
        <v>110</v>
      </c>
    </row>
    <row r="32" spans="1:3" ht="15.75" x14ac:dyDescent="0.25">
      <c r="A32" s="17" t="s">
        <v>109</v>
      </c>
      <c r="B32" s="17" t="s">
        <v>112</v>
      </c>
      <c r="C32" s="17" t="s">
        <v>113</v>
      </c>
    </row>
    <row r="33" spans="1:3" ht="15.75" x14ac:dyDescent="0.25">
      <c r="A33" s="17" t="s">
        <v>111</v>
      </c>
      <c r="B33" s="17" t="s">
        <v>115</v>
      </c>
      <c r="C33" s="17" t="s">
        <v>116</v>
      </c>
    </row>
    <row r="34" spans="1:3" ht="31.5" x14ac:dyDescent="0.25">
      <c r="A34" s="17" t="s">
        <v>114</v>
      </c>
      <c r="B34" s="17" t="s">
        <v>118</v>
      </c>
      <c r="C34" s="17" t="s">
        <v>119</v>
      </c>
    </row>
    <row r="35" spans="1:3" ht="31.5" x14ac:dyDescent="0.25">
      <c r="A35" s="17" t="s">
        <v>117</v>
      </c>
      <c r="B35" s="17" t="s">
        <v>37</v>
      </c>
      <c r="C35" s="17" t="s">
        <v>121</v>
      </c>
    </row>
    <row r="36" spans="1:3" ht="31.5" x14ac:dyDescent="0.25">
      <c r="A36" s="17" t="s">
        <v>120</v>
      </c>
      <c r="B36" s="17" t="s">
        <v>36</v>
      </c>
      <c r="C36" s="17" t="s">
        <v>122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FORMAT KAK</vt:lpstr>
      <vt:lpstr>RAB</vt:lpstr>
      <vt:lpstr>Petunjuk Pengisian</vt:lpstr>
      <vt:lpstr>RAB!Print_Area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HP</cp:lastModifiedBy>
  <cp:lastPrinted>2022-12-22T03:42:03Z</cp:lastPrinted>
  <dcterms:created xsi:type="dcterms:W3CDTF">2022-07-26T06:46:12Z</dcterms:created>
  <dcterms:modified xsi:type="dcterms:W3CDTF">2023-07-02T12:25:43Z</dcterms:modified>
</cp:coreProperties>
</file>