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ERENCANAAN 2023\KAKA PANDANARUM 2024\"/>
    </mc:Choice>
  </mc:AlternateContent>
  <xr:revisionPtr revIDLastSave="0" documentId="13_ncr:1_{E6B3D899-115D-4FEA-AD0F-1C131A690520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FORMAT KAK" sheetId="1" r:id="rId1"/>
    <sheet name="RAB" sheetId="2" r:id="rId2"/>
    <sheet name="Petunjuk Pengisian" sheetId="3" r:id="rId3"/>
  </sheets>
  <calcPr calcId="191029"/>
</workbook>
</file>

<file path=xl/calcChain.xml><?xml version="1.0" encoding="utf-8"?>
<calcChain xmlns="http://schemas.openxmlformats.org/spreadsheetml/2006/main">
  <c r="A23" i="2" l="1"/>
  <c r="M25" i="2"/>
  <c r="M24" i="2" s="1"/>
  <c r="M23" i="2" l="1"/>
  <c r="A53" i="1" s="1"/>
  <c r="C52" i="1" s="1"/>
  <c r="L63" i="1"/>
  <c r="H63" i="1"/>
  <c r="E63" i="1"/>
  <c r="M21" i="2"/>
  <c r="M20" i="2" s="1"/>
  <c r="M19" i="2" s="1"/>
  <c r="L34" i="2" l="1"/>
  <c r="L33" i="2"/>
  <c r="K63" i="1" l="1"/>
  <c r="M27" i="2"/>
  <c r="I63" i="1"/>
  <c r="M63" i="1" l="1"/>
  <c r="B5" i="2"/>
  <c r="F63" i="1" l="1"/>
  <c r="J63" i="1" l="1"/>
  <c r="B34" i="2"/>
  <c r="B33" i="2"/>
  <c r="B29" i="2"/>
  <c r="K4" i="2"/>
  <c r="G4" i="2"/>
  <c r="B4" i="2"/>
  <c r="B13" i="2" l="1"/>
  <c r="B11" i="2"/>
  <c r="K10" i="2"/>
  <c r="G10" i="2"/>
  <c r="B10" i="2"/>
  <c r="B8" i="2"/>
  <c r="K7" i="2"/>
  <c r="G7" i="2"/>
  <c r="B7" i="2"/>
  <c r="A62" i="1" l="1"/>
  <c r="A58" i="1"/>
  <c r="A19" i="2"/>
  <c r="G63" i="1" l="1"/>
  <c r="B2" i="2"/>
  <c r="B1" i="2"/>
  <c r="B14" i="2"/>
  <c r="A49" i="1"/>
  <c r="C48" i="1" s="1"/>
  <c r="C63" i="1" l="1"/>
  <c r="D63" i="1"/>
  <c r="B65" i="1"/>
  <c r="P63" i="1" l="1"/>
</calcChain>
</file>

<file path=xl/sharedStrings.xml><?xml version="1.0" encoding="utf-8"?>
<sst xmlns="http://schemas.openxmlformats.org/spreadsheetml/2006/main" count="208" uniqueCount="156">
  <si>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</si>
  <si>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</si>
  <si>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</si>
  <si>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</si>
  <si>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</si>
  <si>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</si>
  <si>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</si>
  <si>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</si>
  <si>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</si>
  <si>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</si>
  <si>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</si>
  <si>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</si>
  <si>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</si>
  <si>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</si>
  <si>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</si>
  <si>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</si>
  <si>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</si>
  <si>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</si>
  <si>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</si>
  <si>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</si>
  <si>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</si>
  <si>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</si>
  <si>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</si>
  <si>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</si>
  <si>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</si>
  <si>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</si>
  <si>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</si>
  <si>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</si>
  <si>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</si>
  <si>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</si>
  <si>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</si>
  <si>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</si>
  <si>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</si>
  <si>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</si>
  <si>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</si>
  <si>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</si>
  <si>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</si>
  <si>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</si>
  <si>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</si>
  <si>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</si>
  <si>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Diisi melalui RAB yang terlampir (otomatis)</t>
  </si>
  <si>
    <t>Tahap I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</si>
  <si>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</si>
  <si>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</si>
  <si>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</si>
  <si>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</si>
  <si>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</si>
  <si>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</si>
  <si>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</si>
  <si>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</si>
  <si>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</si>
  <si>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</si>
  <si>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</si>
  <si>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</si>
  <si>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</si>
  <si>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</si>
  <si>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</si>
  <si>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</si>
  <si>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</si>
  <si>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</si>
  <si>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</si>
  <si>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</si>
  <si>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</si>
  <si>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</si>
  <si>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</si>
  <si>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</si>
  <si>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</si>
  <si>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</si>
  <si>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</si>
  <si>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</si>
  <si>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</si>
  <si>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</si>
  <si>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</si>
  <si>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</si>
  <si>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</si>
  <si>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</si>
  <si>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</si>
  <si>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</si>
  <si>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</si>
  <si>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</si>
  <si>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</si>
  <si>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</si>
  <si>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</si>
  <si>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</si>
  <si>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</si>
  <si>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</si>
  <si>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</si>
  <si>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</si>
  <si>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</si>
  <si>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</si>
  <si>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</si>
  <si>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</si>
  <si>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</si>
  <si>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</si>
  <si>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</si>
  <si>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</si>
  <si>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</si>
  <si>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</si>
  <si>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</si>
  <si>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</si>
  <si>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</si>
  <si>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</si>
  <si>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</si>
  <si>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</si>
  <si>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</si>
  <si>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</si>
  <si>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</si>
  <si>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</si>
  <si>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</si>
  <si>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</si>
  <si>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</si>
  <si>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</si>
  <si>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</si>
  <si>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</si>
  <si>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</si>
  <si>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</si>
  <si>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</si>
  <si>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</si>
  <si>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</si>
  <si>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</si>
  <si>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</si>
  <si>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</si>
  <si>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</si>
  <si>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5. Permendagri Nomor 86 Tahun 2017 tentang Tata Cara Perencanaan, Pengendalian dan Evaluasi</t>
  </si>
  <si>
    <t>angka</t>
  </si>
  <si>
    <t>85,50</t>
  </si>
  <si>
    <t>Persentase Penunjang Urusan Pemerintahan Daerah Kabupaten / Kota yang terlaksana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</si>
  <si>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</si>
  <si>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</si>
  <si>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Program Penunjang Urusan Pemerintahan Daerah</t>
  </si>
  <si>
    <t>M I - MIV</t>
  </si>
  <si>
    <t>paket</t>
  </si>
  <si>
    <t>Jumlah unit  Sarana dan Prasarana Pendukung Gedung Kantor atau Bangunan Lainnya yang Disediakan</t>
  </si>
  <si>
    <t xml:space="preserve">Persentase Pengadaan Barang Milik Daerah Penunjang Urusan Pemerintahan Daerah yang tersedia </t>
  </si>
  <si>
    <t>Pengadaan Barang Milik Daerah Penunjang Urusan Pemerintahan Daerah</t>
  </si>
  <si>
    <t>- Belanja Personal Komputer</t>
  </si>
  <si>
    <t>Tahap II</t>
  </si>
  <si>
    <t>- Belanja Mebel</t>
  </si>
  <si>
    <t xml:space="preserve">Komponen I Belanja Personal Komputer </t>
  </si>
  <si>
    <t>Laptop</t>
  </si>
  <si>
    <t>Unit</t>
  </si>
  <si>
    <t>3 Bulan</t>
  </si>
  <si>
    <t>Nilai IKM Kecamatan</t>
  </si>
  <si>
    <t>IKM = 41,51</t>
  </si>
  <si>
    <t>2 paket</t>
  </si>
  <si>
    <t xml:space="preserve">Pengadaan Peralatan dan Mesin Lainnya </t>
  </si>
  <si>
    <t>Kecamatan Pandanarum</t>
  </si>
  <si>
    <t>Aparatur di Kecamatan Pandanarum</t>
  </si>
  <si>
    <t>Pengadaan Laptop dan Genset</t>
  </si>
  <si>
    <t>Komponen I Belanja Genset</t>
  </si>
  <si>
    <t>Genset</t>
  </si>
  <si>
    <t>unit</t>
  </si>
  <si>
    <t>NAJIB KUSBANDONO, S.Sos</t>
  </si>
  <si>
    <t>NIP. 19660604 198901 1 003</t>
  </si>
  <si>
    <t>SAGIYO S.IP</t>
  </si>
  <si>
    <t>NIP. 19721007 199903 1 007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</si>
</sst>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Bookman Old Style"/>
      <family val="1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0" fillId="0" borderId="0"/>
  </cellStyleXfs>
  <cellXfs count="141">
    <xf numFmtId="0" fontId="0" fillId="0" borderId="0" xfId="0"/>
    <xf numFmtId="0" fontId="0" fillId="0" borderId="1" xfId="0" applyBorder="1"/>
    <xf numFmtId="0" fontId="8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9" fillId="0" borderId="0" xfId="0" applyFont="1"/>
    <xf numFmtId="0" fontId="0" fillId="0" borderId="5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8" fillId="0" borderId="0" xfId="0" applyFont="1"/>
    <xf numFmtId="166" fontId="0" fillId="0" borderId="0" xfId="0" applyNumberForma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2" fillId="0" borderId="0" xfId="0" applyFont="1" applyAlignment="1">
      <alignment horizontal="center"/>
    </xf>
    <xf numFmtId="0" fontId="0" fillId="0" borderId="1" xfId="0" quotePrefix="1" applyBorder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quotePrefix="1" applyFont="1" applyBorder="1" applyAlignment="1">
      <alignment vertical="center" wrapText="1"/>
    </xf>
    <xf numFmtId="0" fontId="0" fillId="0" borderId="0" xfId="0" quotePrefix="1"/>
    <xf numFmtId="0" fontId="13" fillId="0" borderId="0" xfId="0" applyFont="1" applyAlignment="1">
      <alignment vertical="center" wrapText="1"/>
    </xf>
    <xf numFmtId="0" fontId="15" fillId="0" borderId="0" xfId="0" applyFont="1"/>
    <xf numFmtId="0" fontId="0" fillId="0" borderId="0" xfId="0" applyAlignment="1">
      <alignment vertical="center"/>
    </xf>
    <xf numFmtId="0" fontId="8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7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6" fillId="0" borderId="0" xfId="0" applyFont="1"/>
    <xf numFmtId="0" fontId="17" fillId="0" borderId="0" xfId="0" quotePrefix="1" applyFont="1"/>
    <xf numFmtId="0" fontId="18" fillId="0" borderId="0" xfId="0" applyFont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166" fontId="4" fillId="0" borderId="1" xfId="1" applyNumberFormat="1" applyFont="1" applyBorder="1" applyAlignment="1">
      <alignment horizontal="center" vertical="center"/>
    </xf>
    <xf numFmtId="166" fontId="4" fillId="0" borderId="2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19" fillId="0" borderId="0" xfId="0" applyFont="1"/>
    <xf numFmtId="0" fontId="16" fillId="0" borderId="0" xfId="0" applyFont="1"/>
    <xf numFmtId="0" fontId="22" fillId="0" borderId="0" xfId="0" applyFont="1" applyAlignment="1">
      <alignment horizontal="center"/>
    </xf>
    <xf numFmtId="165" fontId="0" fillId="4" borderId="7" xfId="1" quotePrefix="1" applyFont="1" applyFill="1" applyBorder="1" applyAlignment="1">
      <alignment vertical="center"/>
    </xf>
    <xf numFmtId="165" fontId="0" fillId="3" borderId="6" xfId="0" quotePrefix="1" applyNumberFormat="1" applyFill="1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0" borderId="5" xfId="0" applyNumberFormat="1" applyBorder="1" applyAlignment="1">
      <alignment vertical="center"/>
    </xf>
    <xf numFmtId="165" fontId="11" fillId="0" borderId="7" xfId="0" applyNumberFormat="1" applyFont="1" applyBorder="1" applyAlignment="1">
      <alignment horizontal="center"/>
    </xf>
    <xf numFmtId="165" fontId="0" fillId="0" borderId="7" xfId="0" quotePrefix="1" applyNumberFormat="1" applyBorder="1" applyAlignment="1">
      <alignment vertical="center"/>
    </xf>
    <xf numFmtId="165" fontId="0" fillId="3" borderId="7" xfId="0" quotePrefix="1" applyNumberFormat="1" applyFill="1" applyBorder="1" applyAlignment="1">
      <alignment vertical="center"/>
    </xf>
    <xf numFmtId="165" fontId="0" fillId="2" borderId="7" xfId="0" quotePrefix="1" applyNumberFormat="1" applyFill="1" applyBorder="1" applyAlignment="1">
      <alignment vertical="center"/>
    </xf>
    <xf numFmtId="165" fontId="11" fillId="2" borderId="1" xfId="1" applyFont="1" applyFill="1" applyBorder="1"/>
    <xf numFmtId="165" fontId="8" fillId="0" borderId="1" xfId="0" applyNumberFormat="1" applyFont="1" applyBorder="1"/>
    <xf numFmtId="168" fontId="21" fillId="0" borderId="2" xfId="3" applyNumberFormat="1" applyFont="1" applyBorder="1" applyAlignment="1">
      <alignment horizontal="left" vertical="top" shrinkToFit="1"/>
    </xf>
    <xf numFmtId="0" fontId="21" fillId="0" borderId="4" xfId="3" applyFont="1" applyBorder="1" applyAlignment="1">
      <alignment horizontal="left" vertical="top"/>
    </xf>
    <xf numFmtId="169" fontId="21" fillId="0" borderId="1" xfId="3" applyNumberFormat="1" applyFont="1" applyBorder="1" applyAlignment="1">
      <alignment horizontal="right" vertical="top" shrinkToFit="1"/>
    </xf>
    <xf numFmtId="0" fontId="21" fillId="0" borderId="2" xfId="3" applyFont="1" applyBorder="1" applyAlignment="1">
      <alignment horizontal="left" vertical="top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166" fontId="4" fillId="0" borderId="0" xfId="0" applyNumberFormat="1" applyFont="1" applyAlignment="1">
      <alignment vertical="center"/>
    </xf>
    <xf numFmtId="166" fontId="4" fillId="0" borderId="0" xfId="0" applyNumberFormat="1" applyFont="1"/>
    <xf numFmtId="0" fontId="23" fillId="0" borderId="0" xfId="0" applyFont="1"/>
    <xf numFmtId="165" fontId="8" fillId="0" borderId="1" xfId="1" applyFont="1" applyBorder="1" applyAlignment="1">
      <alignment horizontal="left"/>
    </xf>
    <xf numFmtId="165" fontId="8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5" fontId="11" fillId="0" borderId="5" xfId="0" applyNumberFormat="1" applyFont="1" applyBorder="1" applyAlignment="1">
      <alignment horizontal="center"/>
    </xf>
    <xf numFmtId="165" fontId="11" fillId="0" borderId="7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5" fontId="11" fillId="0" borderId="5" xfId="2" applyNumberFormat="1" applyFont="1" applyFill="1" applyBorder="1" applyAlignment="1">
      <alignment horizontal="center"/>
    </xf>
    <xf numFmtId="165" fontId="11" fillId="0" borderId="7" xfId="2" applyNumberFormat="1" applyFont="1" applyFill="1" applyBorder="1" applyAlignment="1">
      <alignment horizontal="center"/>
    </xf>
    <xf numFmtId="165" fontId="11" fillId="4" borderId="5" xfId="0" applyNumberFormat="1" applyFont="1" applyFill="1" applyBorder="1" applyAlignment="1">
      <alignment horizontal="center"/>
    </xf>
    <xf numFmtId="165" fontId="11" fillId="4" borderId="7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8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5" fontId="11" fillId="5" borderId="5" xfId="0" applyNumberFormat="1" applyFont="1" applyFill="1" applyBorder="1" applyAlignment="1">
      <alignment horizontal="center"/>
    </xf>
    <xf numFmtId="165" fontId="11" fillId="5" borderId="7" xfId="0" applyNumberFormat="1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9" fontId="3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9" fontId="5" fillId="0" borderId="1" xfId="0" applyNumberFormat="1" applyFont="1" applyBorder="1" applyAlignment="1">
      <alignment horizontal="left"/>
    </xf>
    <xf numFmtId="166" fontId="4" fillId="0" borderId="2" xfId="1" applyNumberFormat="1" applyFont="1" applyBorder="1" applyAlignment="1">
      <alignment horizontal="center" vertical="center"/>
    </xf>
    <xf numFmtId="166" fontId="4" fillId="0" borderId="4" xfId="1" applyNumberFormat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166" fontId="8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3" fillId="0" borderId="1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166" fontId="3" fillId="0" borderId="2" xfId="1" applyNumberFormat="1" applyFont="1" applyBorder="1" applyAlignment="1">
      <alignment horizontal="center" vertical="center"/>
    </xf>
    <xf numFmtId="166" fontId="3" fillId="0" borderId="4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/>
    </xf>
    <xf numFmtId="167" fontId="8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6" fontId="4" fillId="0" borderId="3" xfId="1" applyNumberFormat="1" applyFont="1" applyBorder="1" applyAlignment="1">
      <alignment horizontal="center" vertical="center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4"/>
  <sheetViews>
    <sheetView tabSelected="1" view="pageBreakPreview" topLeftCell="F20" zoomScale="85" zoomScaleNormal="85" zoomScaleSheetLayoutView="85" workbookViewId="0">
      <selection activeCell="I69" sqref="I69"/>
    </sheetView>
  </sheetViews>
  <sheetFormatPr defaultRowHeight="15" x14ac:dyDescent="0.25"/>
  <cols>
    <col min="1" max="1" width="33.5703125" customWidth="1"/>
    <col min="2" max="2" width="12.85546875" customWidth="1"/>
    <col min="3" max="3" width="14.42578125" customWidth="1"/>
    <col min="4" max="4" width="15.7109375" customWidth="1"/>
    <col min="5" max="13" width="12.42578125" customWidth="1"/>
    <col min="14" max="14" width="14.7109375" customWidth="1"/>
  </cols>
  <sheetData>
    <row r="1" spans="1:13" x14ac:dyDescent="0.25">
      <c r="C1" s="9" t="s">
        <v>49</v>
      </c>
    </row>
    <row r="3" spans="1:13" x14ac:dyDescent="0.25">
      <c r="A3" s="1" t="s">
        <v>0</v>
      </c>
      <c r="B3" s="85" t="s">
        <v>146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</row>
    <row r="4" spans="1:13" x14ac:dyDescent="0.25">
      <c r="A4" s="1" t="s">
        <v>1</v>
      </c>
      <c r="B4" s="85" t="s">
        <v>146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</row>
    <row r="5" spans="1:13" x14ac:dyDescent="0.25">
      <c r="A5" s="96" t="s">
        <v>58</v>
      </c>
      <c r="B5" s="86" t="s">
        <v>8</v>
      </c>
      <c r="C5" s="86"/>
      <c r="D5" s="86"/>
      <c r="E5" s="86"/>
      <c r="F5" s="86"/>
      <c r="G5" s="86" t="s">
        <v>10</v>
      </c>
      <c r="H5" s="86"/>
      <c r="I5" s="86"/>
      <c r="J5" s="86"/>
      <c r="K5" s="86" t="s">
        <v>9</v>
      </c>
      <c r="L5" s="86"/>
      <c r="M5" s="86"/>
    </row>
    <row r="6" spans="1:13" ht="31.5" customHeight="1" x14ac:dyDescent="0.25">
      <c r="A6" s="96"/>
      <c r="B6" s="67" t="s">
        <v>142</v>
      </c>
      <c r="C6" s="67"/>
      <c r="D6" s="67"/>
      <c r="E6" s="67"/>
      <c r="F6" s="67"/>
      <c r="G6" s="89" t="s">
        <v>125</v>
      </c>
      <c r="H6" s="90"/>
      <c r="I6" s="90"/>
      <c r="J6" s="90"/>
      <c r="K6" s="90" t="s">
        <v>124</v>
      </c>
      <c r="L6" s="90"/>
      <c r="M6" s="90"/>
    </row>
    <row r="7" spans="1:13" x14ac:dyDescent="0.25">
      <c r="A7" s="1" t="s">
        <v>2</v>
      </c>
      <c r="B7" s="85" t="s">
        <v>129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</row>
    <row r="8" spans="1:13" x14ac:dyDescent="0.25">
      <c r="A8" s="87" t="s">
        <v>3</v>
      </c>
      <c r="B8" s="86" t="s">
        <v>8</v>
      </c>
      <c r="C8" s="86"/>
      <c r="D8" s="86"/>
      <c r="E8" s="86"/>
      <c r="F8" s="86"/>
      <c r="G8" s="86" t="s">
        <v>10</v>
      </c>
      <c r="H8" s="86"/>
      <c r="I8" s="86"/>
      <c r="J8" s="86"/>
      <c r="K8" s="86" t="s">
        <v>9</v>
      </c>
      <c r="L8" s="86"/>
      <c r="M8" s="86"/>
    </row>
    <row r="9" spans="1:13" s="22" customFormat="1" ht="36.75" customHeight="1" x14ac:dyDescent="0.25">
      <c r="A9" s="87"/>
      <c r="B9" s="88" t="s">
        <v>126</v>
      </c>
      <c r="C9" s="88"/>
      <c r="D9" s="88"/>
      <c r="E9" s="88"/>
      <c r="F9" s="88"/>
      <c r="G9" s="87">
        <v>100</v>
      </c>
      <c r="H9" s="87"/>
      <c r="I9" s="87"/>
      <c r="J9" s="87"/>
      <c r="K9" s="87" t="s">
        <v>50</v>
      </c>
      <c r="L9" s="87"/>
      <c r="M9" s="87"/>
    </row>
    <row r="10" spans="1:13" ht="15" customHeight="1" x14ac:dyDescent="0.25">
      <c r="A10" s="1" t="s">
        <v>4</v>
      </c>
      <c r="B10" s="91" t="s">
        <v>134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</row>
    <row r="11" spans="1:13" x14ac:dyDescent="0.25">
      <c r="A11" s="87" t="s">
        <v>5</v>
      </c>
      <c r="B11" s="86" t="s">
        <v>8</v>
      </c>
      <c r="C11" s="86"/>
      <c r="D11" s="86"/>
      <c r="E11" s="86"/>
      <c r="F11" s="86"/>
      <c r="G11" s="86" t="s">
        <v>10</v>
      </c>
      <c r="H11" s="86"/>
      <c r="I11" s="86"/>
      <c r="J11" s="86"/>
      <c r="K11" s="86" t="s">
        <v>9</v>
      </c>
      <c r="L11" s="86"/>
      <c r="M11" s="86"/>
    </row>
    <row r="12" spans="1:13" s="22" customFormat="1" ht="28.5" customHeight="1" x14ac:dyDescent="0.25">
      <c r="A12" s="87"/>
      <c r="B12" s="95" t="s">
        <v>133</v>
      </c>
      <c r="C12" s="95"/>
      <c r="D12" s="95"/>
      <c r="E12" s="95"/>
      <c r="F12" s="95"/>
      <c r="G12" s="87">
        <v>100</v>
      </c>
      <c r="H12" s="87"/>
      <c r="I12" s="87"/>
      <c r="J12" s="87"/>
      <c r="K12" s="87" t="s">
        <v>50</v>
      </c>
      <c r="L12" s="87"/>
      <c r="M12" s="87"/>
    </row>
    <row r="13" spans="1:13" x14ac:dyDescent="0.25">
      <c r="A13" s="1" t="s">
        <v>6</v>
      </c>
      <c r="B13" s="85" t="s">
        <v>145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</row>
    <row r="14" spans="1:13" x14ac:dyDescent="0.25">
      <c r="A14" s="87" t="s">
        <v>7</v>
      </c>
      <c r="B14" s="86" t="s">
        <v>8</v>
      </c>
      <c r="C14" s="86"/>
      <c r="D14" s="86"/>
      <c r="E14" s="86"/>
      <c r="F14" s="86"/>
      <c r="G14" s="86" t="s">
        <v>10</v>
      </c>
      <c r="H14" s="86"/>
      <c r="I14" s="86"/>
      <c r="J14" s="86"/>
      <c r="K14" s="86" t="s">
        <v>9</v>
      </c>
      <c r="L14" s="86"/>
      <c r="M14" s="86"/>
    </row>
    <row r="15" spans="1:13" s="22" customFormat="1" ht="30" customHeight="1" x14ac:dyDescent="0.25">
      <c r="A15" s="87"/>
      <c r="B15" s="92" t="s">
        <v>132</v>
      </c>
      <c r="C15" s="93"/>
      <c r="D15" s="93"/>
      <c r="E15" s="93"/>
      <c r="F15" s="94"/>
      <c r="G15" s="87">
        <v>2</v>
      </c>
      <c r="H15" s="87"/>
      <c r="I15" s="87"/>
      <c r="J15" s="87"/>
      <c r="K15" s="87" t="s">
        <v>131</v>
      </c>
      <c r="L15" s="87"/>
      <c r="M15" s="87"/>
    </row>
    <row r="16" spans="1:13" x14ac:dyDescent="0.25">
      <c r="A16" s="85" t="s">
        <v>11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</row>
    <row r="17" spans="1:13" x14ac:dyDescent="0.25">
      <c r="A17" s="1" t="s">
        <v>12</v>
      </c>
      <c r="B17" s="76" t="s">
        <v>52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</row>
    <row r="18" spans="1:13" x14ac:dyDescent="0.25">
      <c r="A18" s="1"/>
      <c r="B18" s="76" t="s">
        <v>53</v>
      </c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</row>
    <row r="19" spans="1:13" x14ac:dyDescent="0.25">
      <c r="A19" s="1"/>
      <c r="B19" s="76" t="s">
        <v>54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</row>
    <row r="20" spans="1:13" x14ac:dyDescent="0.25">
      <c r="A20" s="1"/>
      <c r="B20" s="76" t="s">
        <v>57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</row>
    <row r="21" spans="1:13" hidden="1" x14ac:dyDescent="0.25">
      <c r="A21" s="1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</row>
    <row r="22" spans="1:13" hidden="1" x14ac:dyDescent="0.25">
      <c r="A22" s="1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</row>
    <row r="23" spans="1:13" x14ac:dyDescent="0.25">
      <c r="A23" s="1"/>
      <c r="B23" s="99" t="s">
        <v>123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1"/>
    </row>
    <row r="24" spans="1:13" x14ac:dyDescent="0.25">
      <c r="A24" s="1"/>
      <c r="B24" s="24" t="s">
        <v>128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6"/>
    </row>
    <row r="25" spans="1:13" x14ac:dyDescent="0.25">
      <c r="A25" s="1"/>
      <c r="B25" s="24" t="s">
        <v>127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6"/>
    </row>
    <row r="26" spans="1:13" x14ac:dyDescent="0.25">
      <c r="A26" s="1"/>
      <c r="B26" s="24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6"/>
    </row>
    <row r="27" spans="1:13" x14ac:dyDescent="0.25">
      <c r="A27" s="1" t="s">
        <v>13</v>
      </c>
      <c r="B27" s="67" t="s">
        <v>148</v>
      </c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</row>
    <row r="28" spans="1:13" ht="16.5" customHeight="1" x14ac:dyDescent="0.25">
      <c r="A28" s="1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</row>
    <row r="29" spans="1:13" hidden="1" x14ac:dyDescent="0.25">
      <c r="A29" s="1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</row>
    <row r="30" spans="1:13" hidden="1" x14ac:dyDescent="0.25">
      <c r="A30" s="1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</row>
    <row r="31" spans="1:13" hidden="1" x14ac:dyDescent="0.25">
      <c r="A31" s="1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</row>
    <row r="32" spans="1:13" hidden="1" x14ac:dyDescent="0.25">
      <c r="A32" s="1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</row>
    <row r="33" spans="1:15" x14ac:dyDescent="0.25">
      <c r="A33" s="1" t="s">
        <v>59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</row>
    <row r="34" spans="1:15" x14ac:dyDescent="0.25">
      <c r="A34" s="15" t="s">
        <v>60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O34" s="64"/>
    </row>
    <row r="35" spans="1:15" x14ac:dyDescent="0.25">
      <c r="A35" s="15" t="s">
        <v>92</v>
      </c>
      <c r="B35" s="81" t="s">
        <v>143</v>
      </c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O35" s="64"/>
    </row>
    <row r="36" spans="1:15" x14ac:dyDescent="0.25">
      <c r="A36" s="15" t="s">
        <v>62</v>
      </c>
      <c r="B36" s="105">
        <v>1</v>
      </c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O36" s="64"/>
    </row>
    <row r="37" spans="1:15" x14ac:dyDescent="0.25">
      <c r="A37" s="15" t="s">
        <v>63</v>
      </c>
      <c r="B37" s="102">
        <v>1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O37" s="64"/>
    </row>
    <row r="38" spans="1:15" x14ac:dyDescent="0.25">
      <c r="A38" s="15" t="s">
        <v>64</v>
      </c>
      <c r="B38" s="81" t="s">
        <v>144</v>
      </c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64"/>
    </row>
    <row r="39" spans="1:15" x14ac:dyDescent="0.25">
      <c r="A39" s="15" t="s">
        <v>61</v>
      </c>
      <c r="B39" s="104" t="s">
        <v>51</v>
      </c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64"/>
    </row>
    <row r="40" spans="1:15" x14ac:dyDescent="0.25">
      <c r="A40" s="2" t="s">
        <v>14</v>
      </c>
      <c r="B40" s="83" t="s">
        <v>147</v>
      </c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64"/>
    </row>
    <row r="41" spans="1:15" x14ac:dyDescent="0.25">
      <c r="A41" s="1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64"/>
    </row>
    <row r="42" spans="1:15" x14ac:dyDescent="0.25">
      <c r="A42" s="68" t="s">
        <v>15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70"/>
    </row>
    <row r="43" spans="1:15" x14ac:dyDescent="0.25">
      <c r="A43" s="1" t="s">
        <v>16</v>
      </c>
      <c r="B43" s="71" t="s">
        <v>55</v>
      </c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3"/>
    </row>
    <row r="44" spans="1:15" x14ac:dyDescent="0.25">
      <c r="A44" s="6" t="s">
        <v>17</v>
      </c>
      <c r="B44" s="4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</row>
    <row r="45" spans="1:15" x14ac:dyDescent="0.25">
      <c r="A45" s="61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5" ht="18.75" customHeight="1" x14ac:dyDescent="0.25">
      <c r="A46" s="47" t="s">
        <v>41</v>
      </c>
      <c r="B46" s="74"/>
      <c r="C46" s="97" t="s">
        <v>130</v>
      </c>
      <c r="D46" s="79"/>
      <c r="E46" s="79"/>
      <c r="F46" s="74"/>
      <c r="G46" s="79"/>
      <c r="H46" s="74"/>
      <c r="I46" s="74"/>
      <c r="J46" s="74"/>
      <c r="K46" s="74"/>
      <c r="L46" s="74"/>
      <c r="M46" s="74"/>
    </row>
    <row r="47" spans="1:15" x14ac:dyDescent="0.25">
      <c r="A47" s="13" t="s">
        <v>135</v>
      </c>
      <c r="B47" s="75"/>
      <c r="C47" s="98"/>
      <c r="D47" s="80"/>
      <c r="E47" s="80"/>
      <c r="F47" s="75"/>
      <c r="G47" s="80"/>
      <c r="H47" s="75"/>
      <c r="I47" s="75"/>
      <c r="J47" s="75"/>
      <c r="K47" s="75"/>
      <c r="L47" s="75"/>
      <c r="M47" s="75"/>
    </row>
    <row r="48" spans="1:15" ht="18.75" customHeight="1" x14ac:dyDescent="0.25">
      <c r="A48" s="46" t="s">
        <v>47</v>
      </c>
      <c r="B48" s="74"/>
      <c r="C48" s="74">
        <f>A49</f>
        <v>15436500</v>
      </c>
      <c r="D48" s="79"/>
      <c r="E48" s="77"/>
      <c r="F48" s="74"/>
      <c r="G48" s="74"/>
      <c r="H48" s="74"/>
      <c r="I48" s="74"/>
      <c r="J48" s="74"/>
      <c r="K48" s="74"/>
      <c r="L48" s="74"/>
      <c r="M48" s="74"/>
    </row>
    <row r="49" spans="1:16" ht="18.75" customHeight="1" x14ac:dyDescent="0.25">
      <c r="A49" s="45">
        <f>RAB!M19</f>
        <v>15436500</v>
      </c>
      <c r="B49" s="75"/>
      <c r="C49" s="75"/>
      <c r="D49" s="80"/>
      <c r="E49" s="78"/>
      <c r="F49" s="75"/>
      <c r="G49" s="75"/>
      <c r="H49" s="75"/>
      <c r="I49" s="75"/>
      <c r="J49" s="75"/>
      <c r="K49" s="75"/>
      <c r="L49" s="75"/>
      <c r="M49" s="75"/>
    </row>
    <row r="50" spans="1:16" ht="18.75" customHeight="1" x14ac:dyDescent="0.25">
      <c r="A50" s="47" t="s">
        <v>136</v>
      </c>
      <c r="B50" s="74"/>
      <c r="C50" s="97" t="s">
        <v>130</v>
      </c>
      <c r="D50" s="74"/>
      <c r="E50" s="79"/>
      <c r="F50" s="74"/>
      <c r="G50" s="79"/>
      <c r="H50" s="74"/>
      <c r="I50" s="74"/>
      <c r="J50" s="74"/>
      <c r="K50" s="74"/>
      <c r="L50" s="74"/>
      <c r="M50" s="74"/>
    </row>
    <row r="51" spans="1:16" x14ac:dyDescent="0.25">
      <c r="A51" s="13" t="s">
        <v>137</v>
      </c>
      <c r="B51" s="75"/>
      <c r="C51" s="98"/>
      <c r="D51" s="75"/>
      <c r="E51" s="80"/>
      <c r="F51" s="75"/>
      <c r="G51" s="80"/>
      <c r="H51" s="75"/>
      <c r="I51" s="75"/>
      <c r="J51" s="75"/>
      <c r="K51" s="75"/>
      <c r="L51" s="75"/>
      <c r="M51" s="75"/>
    </row>
    <row r="52" spans="1:16" ht="18.75" customHeight="1" x14ac:dyDescent="0.25">
      <c r="A52" s="46" t="s">
        <v>47</v>
      </c>
      <c r="B52" s="74"/>
      <c r="C52" s="74">
        <f>A53</f>
        <v>26045000</v>
      </c>
      <c r="D52" s="74"/>
      <c r="E52" s="74"/>
      <c r="F52" s="74"/>
      <c r="G52" s="79"/>
      <c r="H52" s="79"/>
      <c r="I52" s="74"/>
      <c r="J52" s="74"/>
      <c r="K52" s="74"/>
      <c r="L52" s="74"/>
      <c r="M52" s="74"/>
    </row>
    <row r="53" spans="1:16" ht="18.75" customHeight="1" x14ac:dyDescent="0.25">
      <c r="A53" s="45">
        <f>RAB!M23</f>
        <v>26045000</v>
      </c>
      <c r="B53" s="75"/>
      <c r="C53" s="75"/>
      <c r="D53" s="75"/>
      <c r="E53" s="75"/>
      <c r="F53" s="75"/>
      <c r="G53" s="80"/>
      <c r="H53" s="80"/>
      <c r="I53" s="75"/>
      <c r="J53" s="75"/>
      <c r="K53" s="75"/>
      <c r="L53" s="75"/>
      <c r="M53" s="75"/>
    </row>
    <row r="54" spans="1:16" x14ac:dyDescent="0.25">
      <c r="A54" s="45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</row>
    <row r="55" spans="1:16" hidden="1" x14ac:dyDescent="0.25">
      <c r="A55" s="48" t="s">
        <v>42</v>
      </c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</row>
    <row r="56" spans="1:16" hidden="1" x14ac:dyDescent="0.25">
      <c r="A56" s="50" t="s">
        <v>46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</row>
    <row r="57" spans="1:16" hidden="1" x14ac:dyDescent="0.25">
      <c r="A57" s="46" t="s">
        <v>47</v>
      </c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</row>
    <row r="58" spans="1:16" hidden="1" x14ac:dyDescent="0.25">
      <c r="A58" s="45" t="e">
        <f>RAB!#REF!</f>
        <v>#REF!</v>
      </c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</row>
    <row r="59" spans="1:16" hidden="1" x14ac:dyDescent="0.25">
      <c r="A59" s="48" t="s">
        <v>43</v>
      </c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</row>
    <row r="60" spans="1:16" hidden="1" x14ac:dyDescent="0.25">
      <c r="A60" s="50" t="s">
        <v>46</v>
      </c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</row>
    <row r="61" spans="1:16" hidden="1" x14ac:dyDescent="0.25">
      <c r="A61" s="51" t="s">
        <v>47</v>
      </c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</row>
    <row r="62" spans="1:16" hidden="1" x14ac:dyDescent="0.25">
      <c r="A62" s="45" t="e">
        <f>RAB!#REF!</f>
        <v>#REF!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</row>
    <row r="63" spans="1:16" x14ac:dyDescent="0.25">
      <c r="A63" s="52" t="s">
        <v>48</v>
      </c>
      <c r="B63" s="53">
        <v>0</v>
      </c>
      <c r="C63" s="53">
        <f>SUM(C48:C54)</f>
        <v>41481500</v>
      </c>
      <c r="D63" s="53">
        <f>SUM(D48:D54)</f>
        <v>0</v>
      </c>
      <c r="E63" s="53">
        <f>SUM(E52:E54)</f>
        <v>0</v>
      </c>
      <c r="F63" s="53">
        <f>SUM(F54:F54)</f>
        <v>0</v>
      </c>
      <c r="G63" s="53">
        <f>SUM(G52:G53)</f>
        <v>0</v>
      </c>
      <c r="H63" s="53">
        <f>SUM(H54:H54)</f>
        <v>0</v>
      </c>
      <c r="I63" s="53">
        <f>SUM(I54:I62)</f>
        <v>0</v>
      </c>
      <c r="J63" s="53">
        <f>SUM(J54:J54)</f>
        <v>0</v>
      </c>
      <c r="K63" s="53">
        <f>SUM(K54:K54)</f>
        <v>0</v>
      </c>
      <c r="L63" s="53">
        <f>SUM(L54:L54)</f>
        <v>0</v>
      </c>
      <c r="M63" s="53">
        <f>SUM(M54:M54)</f>
        <v>0</v>
      </c>
      <c r="P63" s="10">
        <f>SUM(B63:M63)-B65</f>
        <v>0</v>
      </c>
    </row>
    <row r="64" spans="1:16" x14ac:dyDescent="0.25">
      <c r="A64" s="54" t="s">
        <v>30</v>
      </c>
      <c r="B64" s="66" t="s">
        <v>141</v>
      </c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</row>
    <row r="65" spans="1:17" x14ac:dyDescent="0.25">
      <c r="A65" s="54" t="s">
        <v>31</v>
      </c>
      <c r="B65" s="65">
        <f>RAB!M27</f>
        <v>41481500</v>
      </c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Q65" s="5" t="s">
        <v>40</v>
      </c>
    </row>
    <row r="68" spans="1:17" x14ac:dyDescent="0.25">
      <c r="B68" s="12" t="s">
        <v>45</v>
      </c>
      <c r="C68" s="9"/>
      <c r="D68" s="9"/>
      <c r="J68" s="12" t="s">
        <v>32</v>
      </c>
    </row>
    <row r="69" spans="1:17" x14ac:dyDescent="0.25">
      <c r="B69" s="11"/>
      <c r="C69" s="11"/>
      <c r="D69" s="11"/>
      <c r="I69" s="11"/>
      <c r="J69" s="11"/>
    </row>
    <row r="70" spans="1:17" x14ac:dyDescent="0.25">
      <c r="B70" s="11"/>
      <c r="C70" s="11"/>
      <c r="D70" s="11"/>
      <c r="I70" s="11"/>
      <c r="J70" s="11"/>
    </row>
    <row r="71" spans="1:17" x14ac:dyDescent="0.25">
      <c r="B71" s="11"/>
      <c r="C71" s="11"/>
      <c r="D71" s="11"/>
      <c r="I71" s="11"/>
      <c r="J71" s="11"/>
    </row>
    <row r="72" spans="1:17" x14ac:dyDescent="0.25">
      <c r="B72" s="11"/>
      <c r="C72" s="11"/>
      <c r="D72" s="11"/>
      <c r="J72" s="9"/>
      <c r="K72" s="9"/>
    </row>
    <row r="73" spans="1:17" ht="15.75" x14ac:dyDescent="0.3">
      <c r="B73" s="31" t="s">
        <v>152</v>
      </c>
      <c r="C73" s="29"/>
      <c r="D73" s="29"/>
      <c r="J73" s="33" t="s">
        <v>154</v>
      </c>
      <c r="K73" s="42"/>
      <c r="L73" s="21"/>
    </row>
    <row r="74" spans="1:17" ht="15.75" x14ac:dyDescent="0.3">
      <c r="B74" s="28" t="s">
        <v>153</v>
      </c>
      <c r="C74" s="30"/>
      <c r="D74" s="30"/>
      <c r="J74" s="34" t="s">
        <v>155</v>
      </c>
      <c r="K74" s="43"/>
      <c r="L74" s="21"/>
    </row>
  </sheetData>
  <mergeCells count="151">
    <mergeCell ref="B37:M37"/>
    <mergeCell ref="B33:M33"/>
    <mergeCell ref="B34:M34"/>
    <mergeCell ref="B39:M39"/>
    <mergeCell ref="B36:M36"/>
    <mergeCell ref="B38:M38"/>
    <mergeCell ref="M50:M51"/>
    <mergeCell ref="G52:G53"/>
    <mergeCell ref="H52:H53"/>
    <mergeCell ref="I52:I53"/>
    <mergeCell ref="J52:J53"/>
    <mergeCell ref="K52:K53"/>
    <mergeCell ref="L52:L53"/>
    <mergeCell ref="M52:M53"/>
    <mergeCell ref="G50:G51"/>
    <mergeCell ref="H50:H51"/>
    <mergeCell ref="I50:I51"/>
    <mergeCell ref="J50:J51"/>
    <mergeCell ref="K50:K51"/>
    <mergeCell ref="B50:B51"/>
    <mergeCell ref="C50:C51"/>
    <mergeCell ref="I48:I49"/>
    <mergeCell ref="K61:K62"/>
    <mergeCell ref="L61:L62"/>
    <mergeCell ref="M61:M62"/>
    <mergeCell ref="C59:C60"/>
    <mergeCell ref="B61:B62"/>
    <mergeCell ref="C61:C62"/>
    <mergeCell ref="D61:D62"/>
    <mergeCell ref="E61:E62"/>
    <mergeCell ref="F61:F62"/>
    <mergeCell ref="G61:G62"/>
    <mergeCell ref="H61:H62"/>
    <mergeCell ref="I61:I62"/>
    <mergeCell ref="J61:J62"/>
    <mergeCell ref="M59:M60"/>
    <mergeCell ref="A5:A6"/>
    <mergeCell ref="D59:D60"/>
    <mergeCell ref="E59:E60"/>
    <mergeCell ref="F59:F60"/>
    <mergeCell ref="D55:D56"/>
    <mergeCell ref="E55:E56"/>
    <mergeCell ref="F55:F56"/>
    <mergeCell ref="L59:L60"/>
    <mergeCell ref="L55:L56"/>
    <mergeCell ref="D50:D51"/>
    <mergeCell ref="F50:F51"/>
    <mergeCell ref="C46:C47"/>
    <mergeCell ref="E46:E47"/>
    <mergeCell ref="F46:F47"/>
    <mergeCell ref="G46:G47"/>
    <mergeCell ref="L50:L51"/>
    <mergeCell ref="B52:B53"/>
    <mergeCell ref="C52:C53"/>
    <mergeCell ref="D52:D53"/>
    <mergeCell ref="F52:F53"/>
    <mergeCell ref="D46:D47"/>
    <mergeCell ref="D48:D49"/>
    <mergeCell ref="E52:E53"/>
    <mergeCell ref="B23:M23"/>
    <mergeCell ref="I59:I60"/>
    <mergeCell ref="J59:J60"/>
    <mergeCell ref="K59:K60"/>
    <mergeCell ref="B59:B60"/>
    <mergeCell ref="M57:M58"/>
    <mergeCell ref="G55:G56"/>
    <mergeCell ref="H55:H56"/>
    <mergeCell ref="I55:I56"/>
    <mergeCell ref="J55:J56"/>
    <mergeCell ref="K55:K56"/>
    <mergeCell ref="B55:B56"/>
    <mergeCell ref="C55:C56"/>
    <mergeCell ref="I57:I58"/>
    <mergeCell ref="J57:J58"/>
    <mergeCell ref="K57:K58"/>
    <mergeCell ref="L57:L58"/>
    <mergeCell ref="B57:B58"/>
    <mergeCell ref="C57:C58"/>
    <mergeCell ref="D57:D58"/>
    <mergeCell ref="E57:E58"/>
    <mergeCell ref="F57:F58"/>
    <mergeCell ref="G57:G58"/>
    <mergeCell ref="H57:H58"/>
    <mergeCell ref="G59:G60"/>
    <mergeCell ref="H59:H60"/>
    <mergeCell ref="K48:K49"/>
    <mergeCell ref="L48:L49"/>
    <mergeCell ref="M48:M49"/>
    <mergeCell ref="H46:H47"/>
    <mergeCell ref="I46:I47"/>
    <mergeCell ref="J46:J47"/>
    <mergeCell ref="K46:K47"/>
    <mergeCell ref="L46:L47"/>
    <mergeCell ref="M55:M56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K14:M14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B65:M65"/>
    <mergeCell ref="B64:M64"/>
    <mergeCell ref="B27:M32"/>
    <mergeCell ref="A42:M42"/>
    <mergeCell ref="B43:M43"/>
    <mergeCell ref="B46:B47"/>
    <mergeCell ref="B17:M17"/>
    <mergeCell ref="B18:M18"/>
    <mergeCell ref="B19:M19"/>
    <mergeCell ref="B20:M20"/>
    <mergeCell ref="M46:M47"/>
    <mergeCell ref="B48:B49"/>
    <mergeCell ref="C48:C49"/>
    <mergeCell ref="E48:E49"/>
    <mergeCell ref="F48:F49"/>
    <mergeCell ref="G48:G49"/>
    <mergeCell ref="H48:H49"/>
    <mergeCell ref="E50:E51"/>
    <mergeCell ref="B21:M21"/>
    <mergeCell ref="B22:M22"/>
    <mergeCell ref="B35:M35"/>
    <mergeCell ref="B40:M40"/>
    <mergeCell ref="B41:M41"/>
    <mergeCell ref="J48:J49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64:M64" xr:uid="{00000000-0002-0000-0000-000001000000}">
      <formula1>"1 Bulan, 2 Bulan, 3 Bulan, 4 Bulan, 5 Bulan, 6 Bulan, 7 Bulan, 8 Bulan, 9 Bulan, 10 Bulan, 11 Bulan, 12 Bulan"</formula1>
    </dataValidation>
  </dataValidations>
  <pageMargins left="1.1023622047244095" right="0.31496062992125984" top="0.74803149606299213" bottom="0.74803149606299213" header="0.31496062992125984" footer="0.31496062992125984"/>
  <pageSetup paperSize="5" scale="80" orientation="landscape" r:id="rId1"/>
  <rowBreaks count="1" manualBreakCount="1">
    <brk id="4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4"/>
  <sheetViews>
    <sheetView view="pageBreakPreview" topLeftCell="D7" zoomScaleNormal="100" zoomScaleSheetLayoutView="100" workbookViewId="0">
      <selection activeCell="L21" sqref="L21"/>
    </sheetView>
  </sheetViews>
  <sheetFormatPr defaultRowHeight="15" x14ac:dyDescent="0.25"/>
  <cols>
    <col min="1" max="1" width="24.42578125" style="36" customWidth="1"/>
    <col min="2" max="2" width="13.7109375" style="36" customWidth="1"/>
    <col min="3" max="3" width="9.140625" style="36" customWidth="1"/>
    <col min="4" max="6" width="9.140625" style="36"/>
    <col min="7" max="7" width="11.85546875" style="36" customWidth="1"/>
    <col min="8" max="10" width="9.140625" style="36"/>
    <col min="11" max="11" width="12.7109375" style="36" customWidth="1"/>
    <col min="12" max="12" width="16.42578125" style="36" customWidth="1"/>
    <col min="13" max="13" width="14.28515625" style="36" bestFit="1" customWidth="1"/>
    <col min="14" max="14" width="6.28515625" style="36" customWidth="1"/>
    <col min="15" max="15" width="9.140625" style="36"/>
    <col min="16" max="16" width="9.7109375" style="36" bestFit="1" customWidth="1"/>
    <col min="17" max="16384" width="9.140625" style="36"/>
  </cols>
  <sheetData>
    <row r="1" spans="1:14" x14ac:dyDescent="0.25">
      <c r="A1" s="35" t="s">
        <v>0</v>
      </c>
      <c r="B1" s="85" t="str">
        <f>'FORMAT KAK'!B3:M3</f>
        <v>Kecamatan Pandanarum</v>
      </c>
      <c r="C1" s="85"/>
      <c r="D1" s="85"/>
      <c r="E1" s="85"/>
      <c r="F1" s="85"/>
      <c r="G1" s="85"/>
      <c r="H1" s="85"/>
      <c r="I1" s="85"/>
      <c r="J1" s="85"/>
      <c r="K1" s="85"/>
      <c r="L1" s="85"/>
    </row>
    <row r="2" spans="1:14" x14ac:dyDescent="0.25">
      <c r="A2" s="35" t="s">
        <v>1</v>
      </c>
      <c r="B2" s="85" t="str">
        <f>'FORMAT KAK'!B4:M4</f>
        <v>Kecamatan Pandanarum</v>
      </c>
      <c r="C2" s="85"/>
      <c r="D2" s="85"/>
      <c r="E2" s="85"/>
      <c r="F2" s="85"/>
      <c r="G2" s="85"/>
      <c r="H2" s="85"/>
      <c r="I2" s="85"/>
      <c r="J2" s="85"/>
      <c r="K2" s="85"/>
      <c r="L2" s="85"/>
    </row>
    <row r="3" spans="1:14" x14ac:dyDescent="0.25">
      <c r="A3" s="119" t="s">
        <v>58</v>
      </c>
      <c r="B3" s="120" t="s">
        <v>8</v>
      </c>
      <c r="C3" s="120"/>
      <c r="D3" s="120"/>
      <c r="E3" s="120"/>
      <c r="F3" s="120"/>
      <c r="G3" s="120" t="s">
        <v>10</v>
      </c>
      <c r="H3" s="120"/>
      <c r="I3" s="120"/>
      <c r="J3" s="120"/>
      <c r="K3" s="120" t="s">
        <v>9</v>
      </c>
      <c r="L3" s="120"/>
    </row>
    <row r="4" spans="1:14" x14ac:dyDescent="0.25">
      <c r="A4" s="119"/>
      <c r="B4" s="121" t="str">
        <f>'FORMAT KAK'!B6:F6</f>
        <v>Nilai IKM Kecamatan</v>
      </c>
      <c r="C4" s="122"/>
      <c r="D4" s="122"/>
      <c r="E4" s="122"/>
      <c r="F4" s="123"/>
      <c r="G4" s="120" t="str">
        <f>'FORMAT KAK'!G6:J6</f>
        <v>85,50</v>
      </c>
      <c r="H4" s="120"/>
      <c r="I4" s="120"/>
      <c r="J4" s="120"/>
      <c r="K4" s="120" t="str">
        <f>'FORMAT KAK'!K6:M6</f>
        <v>angka</v>
      </c>
      <c r="L4" s="120"/>
    </row>
    <row r="5" spans="1:14" x14ac:dyDescent="0.25">
      <c r="A5" s="35" t="s">
        <v>2</v>
      </c>
      <c r="B5" s="127" t="str">
        <f>'FORMAT KAK'!B7:M7</f>
        <v>Program Penunjang Urusan Pemerintahan Daerah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</row>
    <row r="6" spans="1:14" x14ac:dyDescent="0.25">
      <c r="A6" s="110" t="s">
        <v>3</v>
      </c>
      <c r="B6" s="120" t="s">
        <v>8</v>
      </c>
      <c r="C6" s="120"/>
      <c r="D6" s="120"/>
      <c r="E6" s="120"/>
      <c r="F6" s="120"/>
      <c r="G6" s="120" t="s">
        <v>10</v>
      </c>
      <c r="H6" s="120"/>
      <c r="I6" s="120"/>
      <c r="J6" s="120"/>
      <c r="K6" s="120" t="s">
        <v>9</v>
      </c>
      <c r="L6" s="120"/>
    </row>
    <row r="7" spans="1:14" s="37" customFormat="1" ht="34.5" customHeight="1" x14ac:dyDescent="0.25">
      <c r="A7" s="110"/>
      <c r="B7" s="118" t="str">
        <f>'FORMAT KAK'!B9:F9</f>
        <v>Persentase Penunjang Urusan Pemerintahan Daerah Kabupaten / Kota yang terlaksana</v>
      </c>
      <c r="C7" s="118"/>
      <c r="D7" s="118"/>
      <c r="E7" s="118"/>
      <c r="F7" s="118"/>
      <c r="G7" s="110">
        <f>'FORMAT KAK'!G9:J9</f>
        <v>100</v>
      </c>
      <c r="H7" s="110"/>
      <c r="I7" s="110"/>
      <c r="J7" s="110"/>
      <c r="K7" s="110" t="str">
        <f>'FORMAT KAK'!K9:M9</f>
        <v>%</v>
      </c>
      <c r="L7" s="110"/>
    </row>
    <row r="8" spans="1:14" x14ac:dyDescent="0.25">
      <c r="A8" s="35" t="s">
        <v>4</v>
      </c>
      <c r="B8" s="85" t="str">
        <f>'FORMAT KAK'!B10:M10</f>
        <v>Pengadaan Barang Milik Daerah Penunjang Urusan Pemerintahan Daerah</v>
      </c>
      <c r="C8" s="85"/>
      <c r="D8" s="85"/>
      <c r="E8" s="85"/>
      <c r="F8" s="85"/>
      <c r="G8" s="85"/>
      <c r="H8" s="85"/>
      <c r="I8" s="85"/>
      <c r="J8" s="85"/>
      <c r="K8" s="85"/>
      <c r="L8" s="85"/>
    </row>
    <row r="9" spans="1:14" x14ac:dyDescent="0.25">
      <c r="A9" s="110" t="s">
        <v>5</v>
      </c>
      <c r="B9" s="120" t="s">
        <v>8</v>
      </c>
      <c r="C9" s="120"/>
      <c r="D9" s="120"/>
      <c r="E9" s="120"/>
      <c r="F9" s="120"/>
      <c r="G9" s="120" t="s">
        <v>10</v>
      </c>
      <c r="H9" s="120"/>
      <c r="I9" s="120"/>
      <c r="J9" s="120"/>
      <c r="K9" s="120" t="s">
        <v>9</v>
      </c>
      <c r="L9" s="120"/>
    </row>
    <row r="10" spans="1:14" s="37" customFormat="1" ht="44.25" customHeight="1" x14ac:dyDescent="0.25">
      <c r="A10" s="110"/>
      <c r="B10" s="124" t="str">
        <f>'FORMAT KAK'!B12:F12</f>
        <v xml:space="preserve">Persentase Pengadaan Barang Milik Daerah Penunjang Urusan Pemerintahan Daerah yang tersedia </v>
      </c>
      <c r="C10" s="125"/>
      <c r="D10" s="125"/>
      <c r="E10" s="125"/>
      <c r="F10" s="126"/>
      <c r="G10" s="110">
        <f>'FORMAT KAK'!G12:J12</f>
        <v>100</v>
      </c>
      <c r="H10" s="110"/>
      <c r="I10" s="110"/>
      <c r="J10" s="110"/>
      <c r="K10" s="110" t="str">
        <f>'FORMAT KAK'!K12:M12</f>
        <v>%</v>
      </c>
      <c r="L10" s="110"/>
    </row>
    <row r="11" spans="1:14" x14ac:dyDescent="0.25">
      <c r="A11" s="35" t="s">
        <v>6</v>
      </c>
      <c r="B11" s="85" t="str">
        <f>'FORMAT KAK'!B13:M13</f>
        <v xml:space="preserve">Pengadaan Peralatan dan Mesin Lainnya </v>
      </c>
      <c r="C11" s="85"/>
      <c r="D11" s="85"/>
      <c r="E11" s="85"/>
      <c r="F11" s="85"/>
      <c r="G11" s="85"/>
      <c r="H11" s="85"/>
      <c r="I11" s="85"/>
      <c r="J11" s="85"/>
      <c r="K11" s="85"/>
      <c r="L11" s="85"/>
    </row>
    <row r="12" spans="1:14" x14ac:dyDescent="0.25">
      <c r="A12" s="110" t="s">
        <v>7</v>
      </c>
      <c r="B12" s="120" t="s">
        <v>8</v>
      </c>
      <c r="C12" s="120"/>
      <c r="D12" s="120"/>
      <c r="E12" s="120"/>
      <c r="F12" s="120"/>
      <c r="G12" s="120" t="s">
        <v>10</v>
      </c>
      <c r="H12" s="120"/>
      <c r="I12" s="120"/>
      <c r="J12" s="120"/>
      <c r="K12" s="120" t="s">
        <v>9</v>
      </c>
      <c r="L12" s="120"/>
    </row>
    <row r="13" spans="1:14" s="37" customFormat="1" ht="48" customHeight="1" x14ac:dyDescent="0.25">
      <c r="A13" s="110"/>
      <c r="B13" s="124" t="str">
        <f>'FORMAT KAK'!B15:F15</f>
        <v>Jumlah unit  Sarana dan Prasarana Pendukung Gedung Kantor atau Bangunan Lainnya yang Disediakan</v>
      </c>
      <c r="C13" s="125"/>
      <c r="D13" s="125"/>
      <c r="E13" s="125"/>
      <c r="F13" s="126"/>
      <c r="G13" s="110">
        <v>2</v>
      </c>
      <c r="H13" s="110"/>
      <c r="I13" s="110"/>
      <c r="J13" s="110"/>
      <c r="K13" s="111" t="s">
        <v>131</v>
      </c>
      <c r="L13" s="110"/>
    </row>
    <row r="14" spans="1:14" x14ac:dyDescent="0.25">
      <c r="A14" s="2" t="s">
        <v>33</v>
      </c>
      <c r="B14" s="128">
        <f>M27</f>
        <v>41481500</v>
      </c>
      <c r="C14" s="128"/>
      <c r="D14" s="128"/>
      <c r="E14" s="128"/>
      <c r="F14" s="128"/>
      <c r="G14" s="128"/>
      <c r="H14" s="128"/>
      <c r="I14" s="128"/>
      <c r="J14" s="128"/>
      <c r="K14" s="128"/>
      <c r="L14" s="128"/>
    </row>
    <row r="16" spans="1:14" ht="15" customHeight="1" x14ac:dyDescent="0.25">
      <c r="A16" s="129" t="s">
        <v>34</v>
      </c>
      <c r="B16" s="129"/>
      <c r="C16" s="129"/>
      <c r="D16" s="129"/>
      <c r="E16" s="129"/>
      <c r="F16" s="129" t="s">
        <v>35</v>
      </c>
      <c r="G16" s="129"/>
      <c r="H16" s="129" t="s">
        <v>38</v>
      </c>
      <c r="I16" s="129"/>
      <c r="J16" s="130" t="s">
        <v>39</v>
      </c>
      <c r="K16" s="130"/>
      <c r="L16" s="129" t="s">
        <v>37</v>
      </c>
      <c r="M16" s="129" t="s">
        <v>36</v>
      </c>
      <c r="N16" s="129"/>
    </row>
    <row r="17" spans="1:16" x14ac:dyDescent="0.25">
      <c r="A17" s="129"/>
      <c r="B17" s="129"/>
      <c r="C17" s="129"/>
      <c r="D17" s="129"/>
      <c r="E17" s="129"/>
      <c r="F17" s="129"/>
      <c r="G17" s="129"/>
      <c r="H17" s="129"/>
      <c r="I17" s="129"/>
      <c r="J17" s="130"/>
      <c r="K17" s="130"/>
      <c r="L17" s="129"/>
      <c r="M17" s="129"/>
      <c r="N17" s="129"/>
    </row>
    <row r="18" spans="1:16" x14ac:dyDescent="0.25">
      <c r="A18" s="129"/>
      <c r="B18" s="129"/>
      <c r="C18" s="129"/>
      <c r="D18" s="129"/>
      <c r="E18" s="129"/>
      <c r="F18" s="129"/>
      <c r="G18" s="129"/>
      <c r="H18" s="129"/>
      <c r="I18" s="129"/>
      <c r="J18" s="130"/>
      <c r="K18" s="130"/>
      <c r="L18" s="129"/>
      <c r="M18" s="129"/>
      <c r="N18" s="129"/>
    </row>
    <row r="19" spans="1:16" s="37" customFormat="1" ht="32.25" customHeight="1" x14ac:dyDescent="0.25">
      <c r="A19" s="113" t="str">
        <f>'FORMAT KAK'!A46&amp;'FORMAT KAK'!A47</f>
        <v>Tahap I- Belanja Personal Komputer</v>
      </c>
      <c r="B19" s="136"/>
      <c r="C19" s="136"/>
      <c r="D19" s="136"/>
      <c r="E19" s="137"/>
      <c r="F19" s="110"/>
      <c r="G19" s="110"/>
      <c r="H19" s="110"/>
      <c r="I19" s="110"/>
      <c r="J19" s="108"/>
      <c r="K19" s="108"/>
      <c r="L19" s="39"/>
      <c r="M19" s="109">
        <f>M20</f>
        <v>15436500</v>
      </c>
      <c r="N19" s="109"/>
    </row>
    <row r="20" spans="1:16" s="37" customFormat="1" ht="39.75" customHeight="1" x14ac:dyDescent="0.25">
      <c r="A20" s="32"/>
      <c r="B20" s="113" t="s">
        <v>138</v>
      </c>
      <c r="C20" s="114"/>
      <c r="D20" s="114"/>
      <c r="E20" s="115"/>
      <c r="F20" s="55"/>
      <c r="G20" s="56"/>
      <c r="H20" s="116"/>
      <c r="I20" s="117"/>
      <c r="J20" s="55"/>
      <c r="K20" s="56"/>
      <c r="L20" s="57"/>
      <c r="M20" s="109">
        <f>M21</f>
        <v>15436500</v>
      </c>
      <c r="N20" s="109"/>
    </row>
    <row r="21" spans="1:16" s="37" customFormat="1" ht="15" customHeight="1" x14ac:dyDescent="0.25">
      <c r="A21" s="32"/>
      <c r="B21" s="58" t="s">
        <v>139</v>
      </c>
      <c r="C21" s="59"/>
      <c r="D21" s="59"/>
      <c r="E21" s="60"/>
      <c r="F21" s="55">
        <v>1</v>
      </c>
      <c r="G21" s="56" t="s">
        <v>140</v>
      </c>
      <c r="H21" s="111" t="s">
        <v>56</v>
      </c>
      <c r="I21" s="111"/>
      <c r="J21" s="55">
        <v>1</v>
      </c>
      <c r="K21" s="56" t="s">
        <v>140</v>
      </c>
      <c r="L21" s="57">
        <v>15436500</v>
      </c>
      <c r="M21" s="112">
        <f t="shared" ref="M21" si="0">J21*L21</f>
        <v>15436500</v>
      </c>
      <c r="N21" s="112"/>
    </row>
    <row r="22" spans="1:16" s="37" customFormat="1" ht="20.100000000000001" customHeight="1" x14ac:dyDescent="0.25">
      <c r="A22" s="40"/>
      <c r="B22" s="133"/>
      <c r="C22" s="134"/>
      <c r="D22" s="134"/>
      <c r="E22" s="135"/>
      <c r="F22" s="138"/>
      <c r="G22" s="139"/>
      <c r="H22" s="138"/>
      <c r="I22" s="139"/>
      <c r="J22" s="106"/>
      <c r="K22" s="140"/>
      <c r="L22" s="38"/>
      <c r="M22" s="106"/>
      <c r="N22" s="107"/>
    </row>
    <row r="23" spans="1:16" s="37" customFormat="1" ht="27" customHeight="1" x14ac:dyDescent="0.25">
      <c r="A23" s="113" t="str">
        <f>'FORMAT KAK'!A50&amp;'FORMAT KAK'!A51</f>
        <v>Tahap II- Belanja Mebel</v>
      </c>
      <c r="B23" s="136"/>
      <c r="C23" s="136"/>
      <c r="D23" s="136"/>
      <c r="E23" s="137"/>
      <c r="F23" s="110"/>
      <c r="G23" s="110"/>
      <c r="H23" s="110"/>
      <c r="I23" s="110"/>
      <c r="J23" s="108"/>
      <c r="K23" s="108"/>
      <c r="L23" s="39"/>
      <c r="M23" s="109">
        <f>M24</f>
        <v>26045000</v>
      </c>
      <c r="N23" s="109"/>
    </row>
    <row r="24" spans="1:16" s="37" customFormat="1" ht="15" customHeight="1" x14ac:dyDescent="0.25">
      <c r="A24" s="32"/>
      <c r="B24" s="113" t="s">
        <v>149</v>
      </c>
      <c r="C24" s="114"/>
      <c r="D24" s="114"/>
      <c r="E24" s="115"/>
      <c r="F24" s="55"/>
      <c r="G24" s="56"/>
      <c r="H24" s="116"/>
      <c r="I24" s="117"/>
      <c r="J24" s="55"/>
      <c r="K24" s="56"/>
      <c r="L24" s="57"/>
      <c r="M24" s="109">
        <f>M25</f>
        <v>26045000</v>
      </c>
      <c r="N24" s="109"/>
    </row>
    <row r="25" spans="1:16" s="37" customFormat="1" x14ac:dyDescent="0.25">
      <c r="A25" s="32"/>
      <c r="B25" s="58" t="s">
        <v>150</v>
      </c>
      <c r="C25" s="59"/>
      <c r="D25" s="59"/>
      <c r="E25" s="60"/>
      <c r="F25" s="55">
        <v>1</v>
      </c>
      <c r="G25" s="56" t="s">
        <v>151</v>
      </c>
      <c r="H25" s="111" t="s">
        <v>56</v>
      </c>
      <c r="I25" s="111"/>
      <c r="J25" s="55">
        <v>1</v>
      </c>
      <c r="K25" s="56" t="s">
        <v>151</v>
      </c>
      <c r="L25" s="57">
        <v>26045000</v>
      </c>
      <c r="M25" s="112">
        <f t="shared" ref="M25" si="1">J25*L25</f>
        <v>26045000</v>
      </c>
      <c r="N25" s="112"/>
    </row>
    <row r="26" spans="1:16" s="37" customFormat="1" x14ac:dyDescent="0.25">
      <c r="A26" s="23"/>
      <c r="B26" s="118"/>
      <c r="C26" s="118"/>
      <c r="D26" s="118"/>
      <c r="E26" s="118"/>
      <c r="F26" s="110"/>
      <c r="G26" s="110"/>
      <c r="H26" s="110"/>
      <c r="I26" s="110"/>
      <c r="J26" s="108"/>
      <c r="K26" s="108"/>
      <c r="L26" s="39"/>
      <c r="M26" s="108"/>
      <c r="N26" s="108"/>
    </row>
    <row r="27" spans="1:16" s="37" customFormat="1" x14ac:dyDescent="0.25">
      <c r="A27" s="131" t="s">
        <v>44</v>
      </c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09">
        <f>SUM(M19+M23)</f>
        <v>41481500</v>
      </c>
      <c r="N27" s="109"/>
      <c r="P27" s="62"/>
    </row>
    <row r="28" spans="1:16" x14ac:dyDescent="0.25">
      <c r="P28" s="63"/>
    </row>
    <row r="29" spans="1:16" x14ac:dyDescent="0.25">
      <c r="B29" s="12" t="str">
        <f>'FORMAT KAK'!B68:D68</f>
        <v>Penanggung Jawab Kegiatan</v>
      </c>
      <c r="L29" s="12" t="s">
        <v>32</v>
      </c>
    </row>
    <row r="30" spans="1:16" x14ac:dyDescent="0.25">
      <c r="B30" s="41"/>
    </row>
    <row r="31" spans="1:16" x14ac:dyDescent="0.25">
      <c r="B31" s="41"/>
    </row>
    <row r="32" spans="1:16" x14ac:dyDescent="0.25">
      <c r="B32" s="41"/>
      <c r="L32" s="9"/>
      <c r="M32" s="9"/>
    </row>
    <row r="33" spans="2:13" x14ac:dyDescent="0.25">
      <c r="B33" s="14" t="str">
        <f>'FORMAT KAK'!B73:D73</f>
        <v>NAJIB KUSBANDONO, S.Sos</v>
      </c>
      <c r="L33" s="44" t="str">
        <f>'FORMAT KAK'!J73</f>
        <v>SAGIYO S.IP</v>
      </c>
      <c r="M33" s="27"/>
    </row>
    <row r="34" spans="2:13" x14ac:dyDescent="0.25">
      <c r="B34" s="41" t="str">
        <f>'FORMAT KAK'!B74:D74</f>
        <v>NIP. 19660604 198901 1 003</v>
      </c>
      <c r="L34" s="27" t="str">
        <f>'FORMAT KAK'!J74</f>
        <v>NIP. 19721007 199903 1 007</v>
      </c>
      <c r="M34" s="27"/>
    </row>
  </sheetData>
  <mergeCells count="72">
    <mergeCell ref="A27:L27"/>
    <mergeCell ref="M27:N27"/>
    <mergeCell ref="H21:I21"/>
    <mergeCell ref="M19:N19"/>
    <mergeCell ref="M21:N21"/>
    <mergeCell ref="B22:E22"/>
    <mergeCell ref="A23:E23"/>
    <mergeCell ref="A19:E19"/>
    <mergeCell ref="M20:N20"/>
    <mergeCell ref="F22:G22"/>
    <mergeCell ref="H22:I22"/>
    <mergeCell ref="J22:K22"/>
    <mergeCell ref="F19:G19"/>
    <mergeCell ref="H19:I19"/>
    <mergeCell ref="J19:K19"/>
    <mergeCell ref="B20:E20"/>
    <mergeCell ref="M16:N18"/>
    <mergeCell ref="A12:A13"/>
    <mergeCell ref="A16:E18"/>
    <mergeCell ref="H16:I18"/>
    <mergeCell ref="J16:K18"/>
    <mergeCell ref="L16:L18"/>
    <mergeCell ref="F16:G18"/>
    <mergeCell ref="G12:J12"/>
    <mergeCell ref="K12:L12"/>
    <mergeCell ref="H20:I20"/>
    <mergeCell ref="B14:L14"/>
    <mergeCell ref="A6:A7"/>
    <mergeCell ref="A9:A10"/>
    <mergeCell ref="B10:F10"/>
    <mergeCell ref="K7:L7"/>
    <mergeCell ref="G10:J10"/>
    <mergeCell ref="K10:L10"/>
    <mergeCell ref="B8:L8"/>
    <mergeCell ref="B13:F13"/>
    <mergeCell ref="G13:J13"/>
    <mergeCell ref="K13:L13"/>
    <mergeCell ref="B1:L1"/>
    <mergeCell ref="B2:L2"/>
    <mergeCell ref="B5:L5"/>
    <mergeCell ref="K9:L9"/>
    <mergeCell ref="B11:L11"/>
    <mergeCell ref="B6:F6"/>
    <mergeCell ref="G6:J6"/>
    <mergeCell ref="K6:L6"/>
    <mergeCell ref="B7:F7"/>
    <mergeCell ref="G7:J7"/>
    <mergeCell ref="B9:F9"/>
    <mergeCell ref="G9:J9"/>
    <mergeCell ref="B12:F12"/>
    <mergeCell ref="A3:A4"/>
    <mergeCell ref="B3:F3"/>
    <mergeCell ref="G3:J3"/>
    <mergeCell ref="K3:L3"/>
    <mergeCell ref="B4:F4"/>
    <mergeCell ref="G4:J4"/>
    <mergeCell ref="K4:L4"/>
    <mergeCell ref="B24:E24"/>
    <mergeCell ref="H24:I24"/>
    <mergeCell ref="M24:N24"/>
    <mergeCell ref="B26:E26"/>
    <mergeCell ref="J26:K26"/>
    <mergeCell ref="M26:N26"/>
    <mergeCell ref="M22:N22"/>
    <mergeCell ref="J23:K23"/>
    <mergeCell ref="M23:N23"/>
    <mergeCell ref="H26:I26"/>
    <mergeCell ref="F26:G26"/>
    <mergeCell ref="H25:I25"/>
    <mergeCell ref="M25:N25"/>
    <mergeCell ref="F23:G23"/>
    <mergeCell ref="H23:I23"/>
  </mergeCells>
  <pageMargins left="1.1023622047244095" right="0.70866141732283472" top="0.74803149606299213" bottom="0.74803149606299213" header="0.31496062992125984" footer="0.31496062992125984"/>
  <pageSetup paperSize="5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19" t="s">
        <v>106</v>
      </c>
    </row>
    <row r="3" spans="1:2" ht="15.75" x14ac:dyDescent="0.25">
      <c r="A3" s="16" t="s">
        <v>65</v>
      </c>
      <c r="B3" s="16" t="s">
        <v>66</v>
      </c>
    </row>
    <row r="4" spans="1:2" ht="15.75" x14ac:dyDescent="0.25">
      <c r="A4" s="17" t="s">
        <v>67</v>
      </c>
      <c r="B4" s="17" t="s">
        <v>68</v>
      </c>
    </row>
    <row r="5" spans="1:2" ht="15.75" x14ac:dyDescent="0.25">
      <c r="A5" s="17" t="s">
        <v>1</v>
      </c>
      <c r="B5" s="17" t="s">
        <v>69</v>
      </c>
    </row>
    <row r="6" spans="1:2" ht="31.5" x14ac:dyDescent="0.25">
      <c r="A6" s="17" t="s">
        <v>58</v>
      </c>
      <c r="B6" s="17" t="s">
        <v>86</v>
      </c>
    </row>
    <row r="7" spans="1:2" ht="15.75" x14ac:dyDescent="0.25">
      <c r="A7" s="17" t="s">
        <v>2</v>
      </c>
      <c r="B7" s="17" t="s">
        <v>70</v>
      </c>
    </row>
    <row r="8" spans="1:2" ht="15.75" x14ac:dyDescent="0.25">
      <c r="A8" s="17" t="s">
        <v>3</v>
      </c>
      <c r="B8" s="17" t="s">
        <v>71</v>
      </c>
    </row>
    <row r="9" spans="1:2" ht="15.75" x14ac:dyDescent="0.25">
      <c r="A9" s="17" t="s">
        <v>72</v>
      </c>
      <c r="B9" s="17" t="s">
        <v>87</v>
      </c>
    </row>
    <row r="10" spans="1:2" ht="15.75" x14ac:dyDescent="0.25">
      <c r="A10" s="17" t="s">
        <v>5</v>
      </c>
      <c r="B10" s="17" t="s">
        <v>73</v>
      </c>
    </row>
    <row r="11" spans="1:2" ht="15.75" x14ac:dyDescent="0.25">
      <c r="A11" s="17" t="s">
        <v>6</v>
      </c>
      <c r="B11" s="17" t="s">
        <v>88</v>
      </c>
    </row>
    <row r="12" spans="1:2" ht="15.75" x14ac:dyDescent="0.25">
      <c r="A12" s="17" t="s">
        <v>74</v>
      </c>
      <c r="B12" s="17" t="s">
        <v>75</v>
      </c>
    </row>
    <row r="13" spans="1:2" ht="47.25" x14ac:dyDescent="0.25">
      <c r="A13" s="17" t="s">
        <v>76</v>
      </c>
      <c r="B13" s="17" t="s">
        <v>77</v>
      </c>
    </row>
    <row r="14" spans="1:2" ht="31.5" x14ac:dyDescent="0.25">
      <c r="A14" s="17" t="s">
        <v>78</v>
      </c>
      <c r="B14" s="17" t="s">
        <v>89</v>
      </c>
    </row>
    <row r="15" spans="1:2" ht="15.75" x14ac:dyDescent="0.25">
      <c r="A15" s="17" t="s">
        <v>90</v>
      </c>
      <c r="B15" s="17"/>
    </row>
    <row r="16" spans="1:2" ht="31.5" x14ac:dyDescent="0.25">
      <c r="A16" s="18" t="s">
        <v>91</v>
      </c>
      <c r="B16" s="17" t="s">
        <v>93</v>
      </c>
    </row>
    <row r="17" spans="1:3" ht="31.5" x14ac:dyDescent="0.25">
      <c r="A17" s="18" t="s">
        <v>94</v>
      </c>
      <c r="B17" s="17" t="s">
        <v>95</v>
      </c>
    </row>
    <row r="18" spans="1:3" ht="31.5" x14ac:dyDescent="0.25">
      <c r="A18" s="17" t="s">
        <v>79</v>
      </c>
      <c r="B18" s="17" t="s">
        <v>80</v>
      </c>
    </row>
    <row r="19" spans="1:3" ht="31.5" x14ac:dyDescent="0.25">
      <c r="A19" s="17" t="s">
        <v>81</v>
      </c>
      <c r="B19" s="17" t="s">
        <v>82</v>
      </c>
    </row>
    <row r="20" spans="1:3" ht="63" x14ac:dyDescent="0.25">
      <c r="A20" s="17" t="s">
        <v>83</v>
      </c>
      <c r="B20" s="17" t="s">
        <v>96</v>
      </c>
    </row>
    <row r="21" spans="1:3" ht="31.5" x14ac:dyDescent="0.25">
      <c r="A21" s="17"/>
      <c r="B21" s="17" t="s">
        <v>97</v>
      </c>
    </row>
    <row r="22" spans="1:3" ht="31.5" x14ac:dyDescent="0.25">
      <c r="A22" s="17"/>
      <c r="B22" s="17" t="s">
        <v>98</v>
      </c>
    </row>
    <row r="23" spans="1:3" ht="31.5" x14ac:dyDescent="0.25">
      <c r="A23" s="17" t="s">
        <v>48</v>
      </c>
      <c r="B23" s="17" t="s">
        <v>99</v>
      </c>
    </row>
    <row r="24" spans="1:3" ht="31.5" x14ac:dyDescent="0.25">
      <c r="A24" s="17" t="s">
        <v>84</v>
      </c>
      <c r="B24" s="17" t="s">
        <v>104</v>
      </c>
    </row>
    <row r="25" spans="1:3" ht="31.5" x14ac:dyDescent="0.25">
      <c r="A25" s="17" t="s">
        <v>85</v>
      </c>
      <c r="B25" s="17" t="s">
        <v>105</v>
      </c>
    </row>
    <row r="26" spans="1:3" ht="15.75" x14ac:dyDescent="0.25">
      <c r="A26" s="17" t="s">
        <v>100</v>
      </c>
      <c r="B26" s="17" t="s">
        <v>103</v>
      </c>
    </row>
    <row r="27" spans="1:3" ht="31.5" x14ac:dyDescent="0.25">
      <c r="A27" s="17" t="s">
        <v>101</v>
      </c>
      <c r="B27" s="17" t="s">
        <v>102</v>
      </c>
    </row>
    <row r="29" spans="1:3" x14ac:dyDescent="0.25">
      <c r="A29" s="19" t="s">
        <v>122</v>
      </c>
    </row>
    <row r="30" spans="1:3" ht="15.75" x14ac:dyDescent="0.25">
      <c r="A30" s="20"/>
    </row>
    <row r="31" spans="1:3" ht="15.75" x14ac:dyDescent="0.25">
      <c r="A31" s="17" t="s">
        <v>107</v>
      </c>
      <c r="B31" s="17" t="s">
        <v>34</v>
      </c>
      <c r="C31" s="17" t="s">
        <v>109</v>
      </c>
    </row>
    <row r="32" spans="1:3" ht="15.75" x14ac:dyDescent="0.25">
      <c r="A32" s="17" t="s">
        <v>108</v>
      </c>
      <c r="B32" s="17" t="s">
        <v>111</v>
      </c>
      <c r="C32" s="17" t="s">
        <v>112</v>
      </c>
    </row>
    <row r="33" spans="1:3" ht="15.75" x14ac:dyDescent="0.25">
      <c r="A33" s="17" t="s">
        <v>110</v>
      </c>
      <c r="B33" s="17" t="s">
        <v>114</v>
      </c>
      <c r="C33" s="17" t="s">
        <v>115</v>
      </c>
    </row>
    <row r="34" spans="1:3" ht="31.5" x14ac:dyDescent="0.25">
      <c r="A34" s="17" t="s">
        <v>113</v>
      </c>
      <c r="B34" s="17" t="s">
        <v>117</v>
      </c>
      <c r="C34" s="17" t="s">
        <v>118</v>
      </c>
    </row>
    <row r="35" spans="1:3" ht="31.5" x14ac:dyDescent="0.25">
      <c r="A35" s="17" t="s">
        <v>116</v>
      </c>
      <c r="B35" s="17" t="s">
        <v>37</v>
      </c>
      <c r="C35" s="17" t="s">
        <v>120</v>
      </c>
    </row>
    <row r="36" spans="1:3" ht="31.5" x14ac:dyDescent="0.25">
      <c r="A36" s="17" t="s">
        <v>119</v>
      </c>
      <c r="B36" s="17" t="s">
        <v>36</v>
      </c>
      <c r="C36" s="17" t="s">
        <v>121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 KAK</vt:lpstr>
      <vt:lpstr>RAB</vt:lpstr>
      <vt:lpstr>Petunjuk Pengisian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2022-12-21T04:58:15Z</cp:lastPrinted>
  <dcterms:created xsi:type="dcterms:W3CDTF">2022-07-26T06:46:12Z</dcterms:created>
  <dcterms:modified xsi:type="dcterms:W3CDTF">2023-07-02T12:12:34Z</dcterms:modified>
</cp:coreProperties>
</file>