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17C3B889-B9C1-4B4F-A2E1-69719D1BFCA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KAK'!$A$1:$M$82</definedName>
  </definedNames>
  <calcPr calcId="191029"/>
</workbook>
</file>

<file path=xl/calcChain.xml><?xml version="1.0" encoding="utf-8"?>
<calcChain xmlns="http://schemas.openxmlformats.org/spreadsheetml/2006/main">
  <c r="M69" i="2" l="1"/>
  <c r="M29" i="2"/>
  <c r="M60" i="2"/>
  <c r="M48" i="2"/>
  <c r="M32" i="2"/>
  <c r="M31" i="2" s="1"/>
  <c r="B115" i="2"/>
  <c r="L115" i="2"/>
  <c r="L114" i="2"/>
  <c r="B114" i="2"/>
  <c r="M67" i="2" l="1"/>
  <c r="M55" i="2"/>
  <c r="M39" i="2"/>
  <c r="M27" i="2"/>
  <c r="M22" i="2"/>
  <c r="M68" i="2"/>
  <c r="M66" i="2"/>
  <c r="M65" i="2"/>
  <c r="M64" i="2"/>
  <c r="M63" i="2"/>
  <c r="M62" i="2"/>
  <c r="M61" i="2"/>
  <c r="M56" i="2"/>
  <c r="M54" i="2"/>
  <c r="M53" i="2"/>
  <c r="M52" i="2"/>
  <c r="M51" i="2"/>
  <c r="M50" i="2"/>
  <c r="M49" i="2"/>
  <c r="M40" i="2"/>
  <c r="M38" i="2"/>
  <c r="M37" i="2"/>
  <c r="M36" i="2"/>
  <c r="M35" i="2"/>
  <c r="M34" i="2"/>
  <c r="M33" i="2"/>
  <c r="M28" i="2"/>
  <c r="M26" i="2"/>
  <c r="M25" i="2"/>
  <c r="M24" i="2"/>
  <c r="M23" i="2"/>
  <c r="M21" i="2"/>
  <c r="M20" i="2" s="1"/>
  <c r="L71" i="1" l="1"/>
  <c r="K71" i="1"/>
  <c r="M19" i="2"/>
  <c r="I71" i="1"/>
  <c r="H71" i="1" l="1"/>
  <c r="A43" i="2" l="1"/>
  <c r="M77" i="2"/>
  <c r="A59" i="2" l="1"/>
  <c r="B5" i="2"/>
  <c r="F71" i="1" l="1"/>
  <c r="M45" i="2"/>
  <c r="M44" i="2"/>
  <c r="B109" i="2" l="1"/>
  <c r="K4" i="2"/>
  <c r="G4" i="2"/>
  <c r="B4" i="2"/>
  <c r="E71" i="1" l="1"/>
  <c r="K13" i="2"/>
  <c r="G13" i="2"/>
  <c r="B13" i="2"/>
  <c r="B11" i="2"/>
  <c r="K10" i="2"/>
  <c r="G10" i="2"/>
  <c r="B10" i="2"/>
  <c r="B8" i="2"/>
  <c r="K7" i="2"/>
  <c r="G7" i="2"/>
  <c r="B7" i="2"/>
  <c r="M101" i="2" l="1"/>
  <c r="M100" i="2" s="1"/>
  <c r="M95" i="2"/>
  <c r="M94" i="2" s="1"/>
  <c r="M82" i="2"/>
  <c r="M81" i="2" s="1"/>
  <c r="M88" i="2"/>
  <c r="M87" i="2" s="1"/>
  <c r="M93" i="2" l="1"/>
  <c r="A70" i="1" s="1"/>
  <c r="M80" i="2"/>
  <c r="A66" i="1" s="1"/>
  <c r="A49" i="1"/>
  <c r="D48" i="1" s="1"/>
  <c r="D71" i="1" s="1"/>
  <c r="B93" i="2"/>
  <c r="B80" i="2"/>
  <c r="A31" i="2"/>
  <c r="A19" i="2"/>
  <c r="C71" i="1" l="1"/>
  <c r="B2" i="2"/>
  <c r="B1" i="2"/>
  <c r="M43" i="2"/>
  <c r="A57" i="1" s="1"/>
  <c r="J56" i="1" s="1"/>
  <c r="J71" i="1" s="1"/>
  <c r="M59" i="2"/>
  <c r="A61" i="1" l="1"/>
  <c r="M71" i="1" s="1"/>
  <c r="K60" i="1"/>
  <c r="M106" i="2"/>
  <c r="B73" i="1" s="1"/>
  <c r="A53" i="1"/>
  <c r="G52" i="1" s="1"/>
  <c r="G71" i="1" s="1"/>
  <c r="O71" i="1" l="1"/>
  <c r="B14" i="2"/>
</calcChain>
</file>

<file path=xl/sharedStrings.xml><?xml version="1.0" encoding="utf-8"?>
<sst xmlns="http://schemas.openxmlformats.org/spreadsheetml/2006/main" count="381" uniqueCount="171">
  <si>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</si>
  <si>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</si>
  <si>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</si>
  <si>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</si>
  <si>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</si>
  <si>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</si>
  <si>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</si>
  <si>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</si>
  <si>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</si>
  <si>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</si>
  <si>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</si>
  <si>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</si>
  <si>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</si>
  <si>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</si>
  <si>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</si>
  <si>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</si>
  <si>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</si>
  <si>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</si>
  <si>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</si>
  <si>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</si>
  <si>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</si>
  <si>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</si>
  <si>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</si>
  <si>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</si>
  <si>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</si>
  <si>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</si>
  <si>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</si>
  <si>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</si>
  <si>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</si>
  <si>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</si>
  <si>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</si>
  <si>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</si>
  <si>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</si>
  <si>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</si>
  <si>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</si>
  <si>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</si>
  <si>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</si>
  <si>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</si>
  <si>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</si>
  <si>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</si>
  <si>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</si>
  <si>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</si>
  <si>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</si>
  <si>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</si>
  <si>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</si>
  <si>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</si>
  <si>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</si>
  <si>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</si>
  <si>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</si>
  <si>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III</t>
  </si>
  <si>
    <t>Tahap IV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</si>
  <si>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</si>
  <si>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</si>
  <si>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</si>
  <si>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</si>
  <si>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</si>
  <si>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</si>
  <si>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</si>
  <si>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</si>
  <si>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</si>
  <si>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</si>
  <si>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</si>
  <si>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</si>
  <si>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</si>
  <si>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</si>
  <si>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</si>
  <si>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</si>
  <si>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</si>
  <si>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</si>
  <si>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</si>
  <si>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</si>
  <si>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</si>
  <si>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</si>
  <si>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</si>
  <si>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</si>
  <si>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</si>
  <si>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</si>
  <si>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</si>
  <si>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</si>
  <si>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</si>
  <si>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</si>
  <si>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</si>
  <si>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</si>
  <si>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</si>
  <si>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</si>
  <si>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</si>
  <si>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</si>
  <si>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</si>
  <si>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</si>
  <si>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</si>
  <si>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</si>
  <si>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</si>
  <si>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</si>
  <si>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</si>
  <si>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</si>
  <si>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</si>
  <si>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</si>
  <si>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</si>
  <si>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</si>
  <si>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</si>
  <si>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</si>
  <si>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</si>
  <si>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</si>
  <si>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</si>
  <si>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</si>
  <si>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</si>
  <si>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</si>
  <si>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</si>
  <si>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</si>
  <si>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</si>
  <si>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</si>
  <si>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</si>
  <si>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</si>
  <si>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</si>
  <si>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</si>
  <si>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</si>
  <si>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</si>
  <si>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</si>
  <si>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</si>
  <si>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</si>
  <si>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</si>
  <si>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</si>
  <si>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</si>
  <si>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</si>
  <si>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</si>
  <si>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</si>
  <si>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</si>
  <si>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</si>
  <si>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</si>
  <si>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</si>
  <si>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</si>
  <si>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</si>
  <si>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Jasa Pihak ketiga</t>
  </si>
  <si>
    <t>1 Pkt</t>
  </si>
  <si>
    <t>Pembantu PPTK</t>
  </si>
  <si>
    <t>2 bln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</si>
  <si>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</si>
  <si>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</si>
  <si>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</si>
  <si>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</si>
  <si>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</si>
  <si>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</si>
  <si>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</si>
  <si>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 xml:space="preserve">Administrasi Keuangan Perangkat Daerah </t>
  </si>
  <si>
    <t>Program Penunjang Urusan Pemerintahan Daerah</t>
  </si>
  <si>
    <t xml:space="preserve">Persentase Administrasi Keuangan perangkat Daerah </t>
  </si>
  <si>
    <t>Pelaksanaan Penatausahaan dan Pengujian / Verifikasi Keuangan SKPD</t>
  </si>
  <si>
    <t>Jumlah Dokumen Penatausahaan dan Pengujian / Verifikasi Keuangan SKPD</t>
  </si>
  <si>
    <t>Laporan</t>
  </si>
  <si>
    <t>Membayarkan Honorarium Pengelola Keuangan</t>
  </si>
  <si>
    <t>- Belanja Honorarium Penanggungjawaban Pengelola Keuangan</t>
  </si>
  <si>
    <t>Komponen I  Belanja Honorarium Penanggungjawaban Pengelola Keuangan</t>
  </si>
  <si>
    <t>Bendahara Pengeluaran</t>
  </si>
  <si>
    <t>Pejabat Penatausahaan Keuangan</t>
  </si>
  <si>
    <t>Operator Simda</t>
  </si>
  <si>
    <t>Pengguna Anggaran</t>
  </si>
  <si>
    <t>Pengurus Barang</t>
  </si>
  <si>
    <t>Verifikasi Akuntansi</t>
  </si>
  <si>
    <t>orang/bln</t>
  </si>
  <si>
    <t>M IV</t>
  </si>
  <si>
    <t>Nilai IKM Kecamatan</t>
  </si>
  <si>
    <t>IKM = 85,19</t>
  </si>
  <si>
    <t>12 laporan</t>
  </si>
  <si>
    <t>Kecamatan Pandanarum</t>
  </si>
  <si>
    <t>Aparatur di Kecamatan Pandanarum</t>
  </si>
  <si>
    <t xml:space="preserve">Pejabat Pelaksana Teknis Kegiatan </t>
  </si>
  <si>
    <t>SAGIYO S.IP</t>
  </si>
  <si>
    <t>NIP. 19721007 199903 1 007</t>
  </si>
  <si>
    <t>NAJIB KUSBANDONO, S.Sos</t>
  </si>
  <si>
    <t>NIP. 19660604 198901 1 003</t>
  </si>
  <si>
    <t>honorarium pejabat pengadaan barang / jasa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</si>
</sst>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</numFmts>
  <fonts count="2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24" fillId="0" borderId="0"/>
  </cellStyleXfs>
  <cellXfs count="178">
    <xf numFmtId="0" fontId="0" fillId="0" borderId="0" xfId="0"/>
    <xf numFmtId="0" fontId="0" fillId="0" borderId="1" xfId="0" applyBorder="1"/>
    <xf numFmtId="0" fontId="12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3" fillId="0" borderId="0" xfId="0" applyFont="1"/>
    <xf numFmtId="0" fontId="0" fillId="0" borderId="5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12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6" fillId="0" borderId="0" xfId="0" applyFont="1" applyAlignment="1">
      <alignment horizontal="center"/>
    </xf>
    <xf numFmtId="0" fontId="0" fillId="0" borderId="1" xfId="0" quotePrefix="1" applyBorder="1"/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quotePrefix="1" applyFont="1" applyBorder="1" applyAlignment="1">
      <alignment vertical="center" wrapText="1"/>
    </xf>
    <xf numFmtId="0" fontId="0" fillId="0" borderId="0" xfId="0" quotePrefix="1"/>
    <xf numFmtId="0" fontId="17" fillId="0" borderId="0" xfId="0" applyFont="1" applyAlignment="1">
      <alignment vertical="center" wrapText="1"/>
    </xf>
    <xf numFmtId="0" fontId="19" fillId="0" borderId="0" xfId="0" applyFont="1"/>
    <xf numFmtId="0" fontId="0" fillId="0" borderId="0" xfId="0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quotePrefix="1" applyFont="1" applyAlignment="1">
      <alignment horizontal="center"/>
    </xf>
    <xf numFmtId="0" fontId="10" fillId="0" borderId="0" xfId="0" applyFont="1"/>
    <xf numFmtId="0" fontId="21" fillId="0" borderId="0" xfId="0" quotePrefix="1" applyFont="1"/>
    <xf numFmtId="0" fontId="22" fillId="0" borderId="0" xfId="0" applyFont="1" applyAlignment="1">
      <alignment horizontal="center"/>
    </xf>
    <xf numFmtId="0" fontId="12" fillId="0" borderId="2" xfId="0" applyFont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166" fontId="8" fillId="0" borderId="2" xfId="1" applyNumberFormat="1" applyFont="1" applyBorder="1" applyAlignment="1">
      <alignment horizontal="center" vertical="center"/>
    </xf>
    <xf numFmtId="0" fontId="8" fillId="0" borderId="7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23" fillId="0" borderId="0" xfId="0" applyFont="1"/>
    <xf numFmtId="0" fontId="20" fillId="0" borderId="0" xfId="0" applyFont="1"/>
    <xf numFmtId="0" fontId="25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165" fontId="8" fillId="0" borderId="1" xfId="1" applyFont="1" applyBorder="1" applyAlignment="1">
      <alignment vertical="center"/>
    </xf>
    <xf numFmtId="165" fontId="0" fillId="4" borderId="7" xfId="1" quotePrefix="1" applyFont="1" applyFill="1" applyBorder="1" applyAlignment="1">
      <alignment vertical="center"/>
    </xf>
    <xf numFmtId="165" fontId="0" fillId="3" borderId="6" xfId="0" quotePrefix="1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quotePrefix="1" applyNumberFormat="1" applyFill="1" applyBorder="1" applyAlignment="1">
      <alignment vertical="center"/>
    </xf>
    <xf numFmtId="165" fontId="15" fillId="0" borderId="7" xfId="0" applyNumberFormat="1" applyFont="1" applyBorder="1" applyAlignment="1">
      <alignment horizontal="center"/>
    </xf>
    <xf numFmtId="165" fontId="0" fillId="0" borderId="7" xfId="0" quotePrefix="1" applyNumberFormat="1" applyBorder="1" applyAlignment="1">
      <alignment vertical="center"/>
    </xf>
    <xf numFmtId="165" fontId="0" fillId="3" borderId="7" xfId="0" quotePrefix="1" applyNumberFormat="1" applyFill="1" applyBorder="1" applyAlignment="1">
      <alignment vertical="center"/>
    </xf>
    <xf numFmtId="165" fontId="0" fillId="2" borderId="7" xfId="0" quotePrefix="1" applyNumberFormat="1" applyFill="1" applyBorder="1" applyAlignment="1">
      <alignment vertical="center"/>
    </xf>
    <xf numFmtId="165" fontId="15" fillId="2" borderId="1" xfId="1" applyFont="1" applyFill="1" applyBorder="1"/>
    <xf numFmtId="165" fontId="12" fillId="0" borderId="1" xfId="0" applyNumberFormat="1" applyFont="1" applyBorder="1"/>
    <xf numFmtId="0" fontId="6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6" fontId="8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165" fontId="8" fillId="0" borderId="1" xfId="1" applyFont="1" applyFill="1" applyBorder="1" applyAlignment="1">
      <alignment vertical="center"/>
    </xf>
    <xf numFmtId="166" fontId="8" fillId="0" borderId="3" xfId="1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166" fontId="12" fillId="0" borderId="2" xfId="1" applyNumberFormat="1" applyFont="1" applyBorder="1" applyAlignment="1">
      <alignment horizontal="center" vertical="center"/>
    </xf>
    <xf numFmtId="166" fontId="12" fillId="0" borderId="4" xfId="1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6" fillId="0" borderId="0" xfId="0" applyFont="1"/>
    <xf numFmtId="0" fontId="2" fillId="0" borderId="0" xfId="0" applyFont="1" applyAlignment="1">
      <alignment horizontal="center"/>
    </xf>
    <xf numFmtId="165" fontId="15" fillId="0" borderId="5" xfId="0" applyNumberFormat="1" applyFont="1" applyBorder="1" applyAlignment="1">
      <alignment horizontal="center"/>
    </xf>
    <xf numFmtId="165" fontId="15" fillId="0" borderId="7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165" fontId="15" fillId="5" borderId="5" xfId="0" applyNumberFormat="1" applyFont="1" applyFill="1" applyBorder="1" applyAlignment="1">
      <alignment horizontal="center"/>
    </xf>
    <xf numFmtId="165" fontId="15" fillId="5" borderId="7" xfId="0" applyNumberFormat="1" applyFont="1" applyFill="1" applyBorder="1" applyAlignment="1">
      <alignment horizontal="center"/>
    </xf>
    <xf numFmtId="165" fontId="15" fillId="4" borderId="5" xfId="0" applyNumberFormat="1" applyFont="1" applyFill="1" applyBorder="1" applyAlignment="1">
      <alignment horizontal="center"/>
    </xf>
    <xf numFmtId="165" fontId="15" fillId="4" borderId="7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165" fontId="12" fillId="0" borderId="1" xfId="1" applyFont="1" applyBorder="1" applyAlignment="1">
      <alignment horizontal="left"/>
    </xf>
    <xf numFmtId="165" fontId="12" fillId="0" borderId="1" xfId="0" applyNumberFormat="1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5" fontId="15" fillId="0" borderId="5" xfId="2" applyNumberFormat="1" applyFont="1" applyFill="1" applyBorder="1" applyAlignment="1">
      <alignment horizontal="center"/>
    </xf>
    <xf numFmtId="165" fontId="15" fillId="0" borderId="7" xfId="2" applyNumberFormat="1" applyFont="1" applyFill="1" applyBorder="1" applyAlignment="1">
      <alignment horizontal="center"/>
    </xf>
    <xf numFmtId="165" fontId="8" fillId="0" borderId="2" xfId="1" applyFont="1" applyBorder="1" applyAlignment="1">
      <alignment horizontal="center" vertical="center"/>
    </xf>
    <xf numFmtId="165" fontId="8" fillId="0" borderId="4" xfId="1" applyFont="1" applyBorder="1" applyAlignment="1">
      <alignment horizontal="center" vertical="center"/>
    </xf>
    <xf numFmtId="166" fontId="12" fillId="0" borderId="2" xfId="1" applyNumberFormat="1" applyFont="1" applyBorder="1" applyAlignment="1">
      <alignment horizontal="center" vertical="center"/>
    </xf>
    <xf numFmtId="166" fontId="12" fillId="0" borderId="4" xfId="1" applyNumberFormat="1" applyFont="1" applyBorder="1" applyAlignment="1">
      <alignment horizontal="center" vertical="center"/>
    </xf>
    <xf numFmtId="166" fontId="8" fillId="0" borderId="2" xfId="1" applyNumberFormat="1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166" fontId="12" fillId="0" borderId="1" xfId="1" applyNumberFormat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167" fontId="12" fillId="0" borderId="1" xfId="0" applyNumberFormat="1" applyFont="1" applyBorder="1" applyAlignment="1">
      <alignment horizontal="left"/>
    </xf>
    <xf numFmtId="0" fontId="12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21" fillId="0" borderId="2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12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166" fontId="8" fillId="0" borderId="1" xfId="1" applyNumberFormat="1" applyFont="1" applyBorder="1" applyAlignment="1">
      <alignment vertical="center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2"/>
  <sheetViews>
    <sheetView view="pageBreakPreview" topLeftCell="A39" zoomScale="85" zoomScaleNormal="85" zoomScaleSheetLayoutView="85" workbookViewId="0">
      <selection activeCell="J82" sqref="J82"/>
    </sheetView>
  </sheetViews>
  <sheetFormatPr defaultRowHeight="15" x14ac:dyDescent="0.25"/>
  <cols>
    <col min="1" max="1" width="30.7109375" customWidth="1"/>
    <col min="2" max="13" width="13.42578125" customWidth="1"/>
    <col min="14" max="14" width="14.7109375" customWidth="1"/>
    <col min="15" max="15" width="17.140625" customWidth="1"/>
  </cols>
  <sheetData>
    <row r="1" spans="1:13" x14ac:dyDescent="0.25">
      <c r="C1" s="9" t="s">
        <v>58</v>
      </c>
    </row>
    <row r="3" spans="1:13" x14ac:dyDescent="0.25">
      <c r="A3" s="1" t="s">
        <v>0</v>
      </c>
      <c r="B3" s="97" t="s">
        <v>163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3" x14ac:dyDescent="0.25">
      <c r="A4" s="1" t="s">
        <v>1</v>
      </c>
      <c r="B4" s="97" t="s">
        <v>163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13" x14ac:dyDescent="0.25">
      <c r="A5" s="89" t="s">
        <v>67</v>
      </c>
      <c r="B5" s="96" t="s">
        <v>8</v>
      </c>
      <c r="C5" s="96"/>
      <c r="D5" s="96"/>
      <c r="E5" s="96"/>
      <c r="F5" s="96"/>
      <c r="G5" s="96" t="s">
        <v>10</v>
      </c>
      <c r="H5" s="96"/>
      <c r="I5" s="96"/>
      <c r="J5" s="96"/>
      <c r="K5" s="96" t="s">
        <v>9</v>
      </c>
      <c r="L5" s="96"/>
      <c r="M5" s="96"/>
    </row>
    <row r="6" spans="1:13" ht="31.5" customHeight="1" x14ac:dyDescent="0.25">
      <c r="A6" s="89"/>
      <c r="B6" s="103" t="s">
        <v>160</v>
      </c>
      <c r="C6" s="103"/>
      <c r="D6" s="103"/>
      <c r="E6" s="103"/>
      <c r="F6" s="103"/>
      <c r="G6" s="104" t="s">
        <v>138</v>
      </c>
      <c r="H6" s="105"/>
      <c r="I6" s="105"/>
      <c r="J6" s="105"/>
      <c r="K6" s="105" t="s">
        <v>137</v>
      </c>
      <c r="L6" s="105"/>
      <c r="M6" s="105"/>
    </row>
    <row r="7" spans="1:13" x14ac:dyDescent="0.25">
      <c r="A7" s="1" t="s">
        <v>2</v>
      </c>
      <c r="B7" s="97" t="s">
        <v>144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</row>
    <row r="8" spans="1:13" x14ac:dyDescent="0.25">
      <c r="A8" s="94" t="s">
        <v>3</v>
      </c>
      <c r="B8" s="96" t="s">
        <v>8</v>
      </c>
      <c r="C8" s="96"/>
      <c r="D8" s="96"/>
      <c r="E8" s="96"/>
      <c r="F8" s="96"/>
      <c r="G8" s="96" t="s">
        <v>10</v>
      </c>
      <c r="H8" s="96"/>
      <c r="I8" s="96"/>
      <c r="J8" s="96"/>
      <c r="K8" s="96" t="s">
        <v>9</v>
      </c>
      <c r="L8" s="96"/>
      <c r="M8" s="96"/>
    </row>
    <row r="9" spans="1:13" s="22" customFormat="1" ht="36.75" customHeight="1" x14ac:dyDescent="0.25">
      <c r="A9" s="94"/>
      <c r="B9" s="102" t="s">
        <v>139</v>
      </c>
      <c r="C9" s="102"/>
      <c r="D9" s="102"/>
      <c r="E9" s="102"/>
      <c r="F9" s="102"/>
      <c r="G9" s="94">
        <v>100</v>
      </c>
      <c r="H9" s="94"/>
      <c r="I9" s="94"/>
      <c r="J9" s="94"/>
      <c r="K9" s="94" t="s">
        <v>59</v>
      </c>
      <c r="L9" s="94"/>
      <c r="M9" s="94"/>
    </row>
    <row r="10" spans="1:13" ht="15" customHeight="1" x14ac:dyDescent="0.25">
      <c r="A10" s="1" t="s">
        <v>4</v>
      </c>
      <c r="B10" s="95" t="s">
        <v>143</v>
      </c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</row>
    <row r="11" spans="1:13" x14ac:dyDescent="0.25">
      <c r="A11" s="94" t="s">
        <v>5</v>
      </c>
      <c r="B11" s="96" t="s">
        <v>8</v>
      </c>
      <c r="C11" s="96"/>
      <c r="D11" s="96"/>
      <c r="E11" s="96"/>
      <c r="F11" s="96"/>
      <c r="G11" s="96" t="s">
        <v>10</v>
      </c>
      <c r="H11" s="96"/>
      <c r="I11" s="96"/>
      <c r="J11" s="96"/>
      <c r="K11" s="96" t="s">
        <v>9</v>
      </c>
      <c r="L11" s="96"/>
      <c r="M11" s="96"/>
    </row>
    <row r="12" spans="1:13" s="22" customFormat="1" ht="28.5" customHeight="1" x14ac:dyDescent="0.25">
      <c r="A12" s="94"/>
      <c r="B12" s="101" t="s">
        <v>145</v>
      </c>
      <c r="C12" s="101"/>
      <c r="D12" s="101"/>
      <c r="E12" s="101"/>
      <c r="F12" s="101"/>
      <c r="G12" s="94">
        <v>100</v>
      </c>
      <c r="H12" s="94"/>
      <c r="I12" s="94"/>
      <c r="J12" s="94"/>
      <c r="K12" s="94" t="s">
        <v>59</v>
      </c>
      <c r="L12" s="94"/>
      <c r="M12" s="94"/>
    </row>
    <row r="13" spans="1:13" x14ac:dyDescent="0.25">
      <c r="A13" s="1" t="s">
        <v>6</v>
      </c>
      <c r="B13" s="97" t="s">
        <v>146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</row>
    <row r="14" spans="1:13" x14ac:dyDescent="0.25">
      <c r="A14" s="94" t="s">
        <v>7</v>
      </c>
      <c r="B14" s="96" t="s">
        <v>8</v>
      </c>
      <c r="C14" s="96"/>
      <c r="D14" s="96"/>
      <c r="E14" s="96"/>
      <c r="F14" s="96"/>
      <c r="G14" s="96" t="s">
        <v>10</v>
      </c>
      <c r="H14" s="96"/>
      <c r="I14" s="96"/>
      <c r="J14" s="96"/>
      <c r="K14" s="96" t="s">
        <v>9</v>
      </c>
      <c r="L14" s="96"/>
      <c r="M14" s="96"/>
    </row>
    <row r="15" spans="1:13" s="22" customFormat="1" ht="30" customHeight="1" x14ac:dyDescent="0.25">
      <c r="A15" s="94"/>
      <c r="B15" s="98" t="s">
        <v>147</v>
      </c>
      <c r="C15" s="99"/>
      <c r="D15" s="99"/>
      <c r="E15" s="99"/>
      <c r="F15" s="100"/>
      <c r="G15" s="94">
        <v>12</v>
      </c>
      <c r="H15" s="94"/>
      <c r="I15" s="94"/>
      <c r="J15" s="94"/>
      <c r="K15" s="94" t="s">
        <v>148</v>
      </c>
      <c r="L15" s="94"/>
      <c r="M15" s="94"/>
    </row>
    <row r="16" spans="1:13" x14ac:dyDescent="0.25">
      <c r="A16" s="97" t="s">
        <v>11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</row>
    <row r="17" spans="1:13" x14ac:dyDescent="0.25">
      <c r="A17" s="1" t="s">
        <v>12</v>
      </c>
      <c r="B17" s="106" t="s">
        <v>61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</row>
    <row r="18" spans="1:13" x14ac:dyDescent="0.25">
      <c r="A18" s="1"/>
      <c r="B18" s="106" t="s">
        <v>62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</row>
    <row r="19" spans="1:13" x14ac:dyDescent="0.25">
      <c r="A19" s="1"/>
      <c r="B19" s="106" t="s">
        <v>63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</row>
    <row r="20" spans="1:13" x14ac:dyDescent="0.25">
      <c r="A20" s="1"/>
      <c r="B20" s="106" t="s">
        <v>66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</row>
    <row r="21" spans="1:13" hidden="1" x14ac:dyDescent="0.25">
      <c r="A21" s="1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</row>
    <row r="22" spans="1:13" hidden="1" x14ac:dyDescent="0.25">
      <c r="A22" s="1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</row>
    <row r="23" spans="1:13" x14ac:dyDescent="0.25">
      <c r="A23" s="1"/>
      <c r="B23" s="80" t="s">
        <v>136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2"/>
    </row>
    <row r="24" spans="1:13" x14ac:dyDescent="0.25">
      <c r="A24" s="1"/>
      <c r="B24" s="25" t="s">
        <v>141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7"/>
    </row>
    <row r="25" spans="1:13" x14ac:dyDescent="0.25">
      <c r="A25" s="1"/>
      <c r="B25" s="25" t="s">
        <v>140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7"/>
    </row>
    <row r="26" spans="1:13" x14ac:dyDescent="0.25">
      <c r="A26" s="1"/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7"/>
    </row>
    <row r="27" spans="1:13" x14ac:dyDescent="0.25">
      <c r="A27" s="1" t="s">
        <v>13</v>
      </c>
      <c r="B27" s="103" t="s">
        <v>149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</row>
    <row r="28" spans="1:13" ht="16.5" customHeight="1" x14ac:dyDescent="0.25">
      <c r="A28" s="1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</row>
    <row r="29" spans="1:13" hidden="1" x14ac:dyDescent="0.25">
      <c r="A29" s="1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</row>
    <row r="30" spans="1:13" hidden="1" x14ac:dyDescent="0.25">
      <c r="A30" s="1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</row>
    <row r="31" spans="1:13" hidden="1" x14ac:dyDescent="0.25">
      <c r="A31" s="1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</row>
    <row r="32" spans="1:13" hidden="1" x14ac:dyDescent="0.25">
      <c r="A32" s="1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</row>
    <row r="33" spans="1:13" x14ac:dyDescent="0.25">
      <c r="A33" s="1" t="s">
        <v>68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</row>
    <row r="34" spans="1:13" x14ac:dyDescent="0.25">
      <c r="A34" s="15" t="s">
        <v>69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</row>
    <row r="35" spans="1:13" x14ac:dyDescent="0.25">
      <c r="A35" s="15" t="s">
        <v>101</v>
      </c>
      <c r="B35" s="88" t="s">
        <v>161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</row>
    <row r="36" spans="1:13" x14ac:dyDescent="0.25">
      <c r="A36" s="15" t="s">
        <v>71</v>
      </c>
      <c r="B36" s="87">
        <v>1</v>
      </c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</row>
    <row r="37" spans="1:13" ht="15" customHeight="1" x14ac:dyDescent="0.25">
      <c r="A37" s="15" t="s">
        <v>72</v>
      </c>
      <c r="B37" s="83">
        <v>1</v>
      </c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</row>
    <row r="38" spans="1:13" x14ac:dyDescent="0.25">
      <c r="A38" s="15" t="s">
        <v>73</v>
      </c>
      <c r="B38" s="88" t="s">
        <v>162</v>
      </c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</row>
    <row r="39" spans="1:13" x14ac:dyDescent="0.25">
      <c r="A39" s="15" t="s">
        <v>70</v>
      </c>
      <c r="B39" s="86" t="s">
        <v>60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</row>
    <row r="40" spans="1:13" x14ac:dyDescent="0.25">
      <c r="A40" s="2" t="s">
        <v>14</v>
      </c>
      <c r="B40" s="107" t="s">
        <v>164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</row>
    <row r="41" spans="1:13" x14ac:dyDescent="0.25">
      <c r="A41" s="1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</row>
    <row r="42" spans="1:13" x14ac:dyDescent="0.25">
      <c r="A42" s="111" t="s">
        <v>15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3"/>
    </row>
    <row r="43" spans="1:13" x14ac:dyDescent="0.25">
      <c r="A43" s="1" t="s">
        <v>16</v>
      </c>
      <c r="B43" s="114" t="s">
        <v>64</v>
      </c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6"/>
    </row>
    <row r="44" spans="1:13" x14ac:dyDescent="0.25">
      <c r="A44" s="6" t="s">
        <v>17</v>
      </c>
      <c r="B44" s="4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</row>
    <row r="45" spans="1:13" x14ac:dyDescent="0.25">
      <c r="A45" s="66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ht="18.75" customHeight="1" x14ac:dyDescent="0.25">
      <c r="A46" s="56" t="s">
        <v>41</v>
      </c>
      <c r="B46" s="78"/>
      <c r="C46" s="92"/>
      <c r="D46" s="90" t="s">
        <v>159</v>
      </c>
      <c r="E46" s="92"/>
      <c r="F46" s="78"/>
      <c r="G46" s="92"/>
      <c r="H46" s="78"/>
      <c r="I46" s="78"/>
      <c r="J46" s="78"/>
      <c r="K46" s="78"/>
      <c r="L46" s="78"/>
      <c r="M46" s="78"/>
    </row>
    <row r="47" spans="1:13" ht="43.5" customHeight="1" x14ac:dyDescent="0.25">
      <c r="A47" s="13" t="s">
        <v>150</v>
      </c>
      <c r="B47" s="79"/>
      <c r="C47" s="93"/>
      <c r="D47" s="91"/>
      <c r="E47" s="93"/>
      <c r="F47" s="79"/>
      <c r="G47" s="93"/>
      <c r="H47" s="79"/>
      <c r="I47" s="79"/>
      <c r="J47" s="79"/>
      <c r="K47" s="79"/>
      <c r="L47" s="79"/>
      <c r="M47" s="79"/>
    </row>
    <row r="48" spans="1:13" ht="18.75" customHeight="1" x14ac:dyDescent="0.25">
      <c r="A48" s="55" t="s">
        <v>56</v>
      </c>
      <c r="B48" s="78"/>
      <c r="C48" s="92"/>
      <c r="D48" s="78">
        <f>+A49</f>
        <v>16410000</v>
      </c>
      <c r="E48" s="117"/>
      <c r="F48" s="78"/>
      <c r="G48" s="78"/>
      <c r="H48" s="78"/>
      <c r="I48" s="78"/>
      <c r="J48" s="78"/>
      <c r="K48" s="78"/>
      <c r="L48" s="78"/>
      <c r="M48" s="78"/>
    </row>
    <row r="49" spans="1:13" ht="18.75" customHeight="1" x14ac:dyDescent="0.25">
      <c r="A49" s="54">
        <f>RAB!M19</f>
        <v>16410000</v>
      </c>
      <c r="B49" s="79"/>
      <c r="C49" s="93"/>
      <c r="D49" s="79"/>
      <c r="E49" s="118"/>
      <c r="F49" s="79"/>
      <c r="G49" s="79"/>
      <c r="H49" s="79"/>
      <c r="I49" s="79"/>
      <c r="J49" s="79"/>
      <c r="K49" s="79"/>
      <c r="L49" s="79"/>
      <c r="M49" s="79"/>
    </row>
    <row r="50" spans="1:13" ht="18.75" customHeight="1" x14ac:dyDescent="0.25">
      <c r="A50" s="57" t="s">
        <v>47</v>
      </c>
      <c r="B50" s="78"/>
      <c r="C50" s="78"/>
      <c r="D50" s="92"/>
      <c r="E50" s="78"/>
      <c r="F50" s="78"/>
      <c r="G50" s="90" t="s">
        <v>159</v>
      </c>
      <c r="H50" s="78"/>
      <c r="I50" s="78"/>
      <c r="J50" s="78"/>
      <c r="K50" s="78"/>
      <c r="L50" s="78"/>
      <c r="M50" s="78"/>
    </row>
    <row r="51" spans="1:13" ht="47.25" customHeight="1" x14ac:dyDescent="0.25">
      <c r="A51" s="13" t="s">
        <v>150</v>
      </c>
      <c r="B51" s="79"/>
      <c r="C51" s="79"/>
      <c r="D51" s="93"/>
      <c r="E51" s="79"/>
      <c r="F51" s="79"/>
      <c r="G51" s="91"/>
      <c r="H51" s="79"/>
      <c r="I51" s="79"/>
      <c r="J51" s="79"/>
      <c r="K51" s="79"/>
      <c r="L51" s="79"/>
      <c r="M51" s="79"/>
    </row>
    <row r="52" spans="1:13" ht="18.75" customHeight="1" x14ac:dyDescent="0.25">
      <c r="A52" s="55" t="s">
        <v>56</v>
      </c>
      <c r="B52" s="78"/>
      <c r="C52" s="78"/>
      <c r="D52" s="92"/>
      <c r="E52" s="78"/>
      <c r="F52" s="78"/>
      <c r="G52" s="78">
        <f>A53</f>
        <v>16410000</v>
      </c>
      <c r="H52" s="92"/>
      <c r="I52" s="78"/>
      <c r="J52" s="78"/>
      <c r="K52" s="78"/>
      <c r="L52" s="78"/>
      <c r="M52" s="78"/>
    </row>
    <row r="53" spans="1:13" ht="18.75" customHeight="1" x14ac:dyDescent="0.25">
      <c r="A53" s="54">
        <f>RAB!M31</f>
        <v>16410000</v>
      </c>
      <c r="B53" s="79"/>
      <c r="C53" s="79"/>
      <c r="D53" s="93"/>
      <c r="E53" s="79"/>
      <c r="F53" s="79"/>
      <c r="G53" s="79"/>
      <c r="H53" s="93"/>
      <c r="I53" s="79"/>
      <c r="J53" s="79"/>
      <c r="K53" s="79"/>
      <c r="L53" s="79"/>
      <c r="M53" s="79"/>
    </row>
    <row r="54" spans="1:13" ht="18.75" customHeight="1" x14ac:dyDescent="0.25">
      <c r="A54" s="57" t="s">
        <v>49</v>
      </c>
      <c r="B54" s="78"/>
      <c r="C54" s="78"/>
      <c r="D54" s="78"/>
      <c r="E54" s="92"/>
      <c r="F54" s="78"/>
      <c r="G54" s="78"/>
      <c r="H54" s="92"/>
      <c r="I54" s="92"/>
      <c r="J54" s="90" t="s">
        <v>159</v>
      </c>
      <c r="K54" s="78"/>
      <c r="L54" s="78"/>
      <c r="M54" s="78"/>
    </row>
    <row r="55" spans="1:13" ht="49.5" customHeight="1" x14ac:dyDescent="0.25">
      <c r="A55" s="13" t="s">
        <v>150</v>
      </c>
      <c r="B55" s="79"/>
      <c r="C55" s="79"/>
      <c r="D55" s="79"/>
      <c r="E55" s="93"/>
      <c r="F55" s="79"/>
      <c r="G55" s="79"/>
      <c r="H55" s="93"/>
      <c r="I55" s="93"/>
      <c r="J55" s="91"/>
      <c r="K55" s="79"/>
      <c r="L55" s="79"/>
      <c r="M55" s="79"/>
    </row>
    <row r="56" spans="1:13" ht="18.75" customHeight="1" x14ac:dyDescent="0.25">
      <c r="A56" s="58" t="s">
        <v>56</v>
      </c>
      <c r="B56" s="78"/>
      <c r="C56" s="78"/>
      <c r="D56" s="78"/>
      <c r="E56" s="92"/>
      <c r="F56" s="78"/>
      <c r="G56" s="78"/>
      <c r="H56" s="78"/>
      <c r="I56" s="78"/>
      <c r="J56" s="78">
        <f>A57</f>
        <v>16410000</v>
      </c>
      <c r="K56" s="78"/>
      <c r="L56" s="78"/>
      <c r="M56" s="78"/>
    </row>
    <row r="57" spans="1:13" ht="18.75" customHeight="1" x14ac:dyDescent="0.25">
      <c r="A57" s="54">
        <f>RAB!M43</f>
        <v>16410000</v>
      </c>
      <c r="B57" s="79"/>
      <c r="C57" s="79"/>
      <c r="D57" s="79"/>
      <c r="E57" s="93"/>
      <c r="F57" s="79"/>
      <c r="G57" s="79"/>
      <c r="H57" s="79"/>
      <c r="I57" s="79"/>
      <c r="J57" s="79"/>
      <c r="K57" s="79"/>
      <c r="L57" s="79"/>
      <c r="M57" s="79"/>
    </row>
    <row r="58" spans="1:13" ht="18.75" customHeight="1" x14ac:dyDescent="0.25">
      <c r="A58" s="57" t="s">
        <v>50</v>
      </c>
      <c r="B58" s="78"/>
      <c r="C58" s="78"/>
      <c r="D58" s="78"/>
      <c r="E58" s="78"/>
      <c r="F58" s="92"/>
      <c r="G58" s="78"/>
      <c r="H58" s="92"/>
      <c r="I58" s="78"/>
      <c r="J58" s="78"/>
      <c r="K58" s="90" t="s">
        <v>159</v>
      </c>
      <c r="L58" s="78"/>
      <c r="M58" s="78"/>
    </row>
    <row r="59" spans="1:13" ht="49.5" customHeight="1" x14ac:dyDescent="0.25">
      <c r="A59" s="13" t="s">
        <v>150</v>
      </c>
      <c r="B59" s="79"/>
      <c r="C59" s="79"/>
      <c r="D59" s="79"/>
      <c r="E59" s="79"/>
      <c r="F59" s="93"/>
      <c r="G59" s="79"/>
      <c r="H59" s="93"/>
      <c r="I59" s="79"/>
      <c r="J59" s="79"/>
      <c r="K59" s="91"/>
      <c r="L59" s="79"/>
      <c r="M59" s="79"/>
    </row>
    <row r="60" spans="1:13" ht="18.75" customHeight="1" x14ac:dyDescent="0.25">
      <c r="A60" s="58" t="s">
        <v>56</v>
      </c>
      <c r="B60" s="78"/>
      <c r="C60" s="78"/>
      <c r="D60" s="78"/>
      <c r="E60" s="78"/>
      <c r="F60" s="92"/>
      <c r="G60" s="78"/>
      <c r="H60" s="78"/>
      <c r="I60" s="78"/>
      <c r="J60" s="78"/>
      <c r="K60" s="78">
        <f>RAB!M59</f>
        <v>15910000</v>
      </c>
      <c r="L60" s="78"/>
      <c r="M60" s="78"/>
    </row>
    <row r="61" spans="1:13" ht="18.75" customHeight="1" x14ac:dyDescent="0.25">
      <c r="A61" s="54">
        <f>RAB!M59</f>
        <v>15910000</v>
      </c>
      <c r="B61" s="79"/>
      <c r="C61" s="79"/>
      <c r="D61" s="79"/>
      <c r="E61" s="79"/>
      <c r="F61" s="93"/>
      <c r="G61" s="79"/>
      <c r="H61" s="79"/>
      <c r="I61" s="79"/>
      <c r="J61" s="79"/>
      <c r="K61" s="79"/>
      <c r="L61" s="79"/>
      <c r="M61" s="79"/>
    </row>
    <row r="62" spans="1:13" x14ac:dyDescent="0.25">
      <c r="A62" s="54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</row>
    <row r="63" spans="1:13" hidden="1" x14ac:dyDescent="0.25">
      <c r="A63" s="57" t="s">
        <v>51</v>
      </c>
      <c r="B63" s="78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</row>
    <row r="64" spans="1:13" hidden="1" x14ac:dyDescent="0.25">
      <c r="A64" s="60" t="s">
        <v>55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</row>
    <row r="65" spans="1:15" hidden="1" x14ac:dyDescent="0.25">
      <c r="A65" s="55" t="s">
        <v>56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</row>
    <row r="66" spans="1:15" hidden="1" x14ac:dyDescent="0.25">
      <c r="A66" s="54">
        <f>RAB!M80</f>
        <v>0</v>
      </c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</row>
    <row r="67" spans="1:15" hidden="1" x14ac:dyDescent="0.25">
      <c r="A67" s="57" t="s">
        <v>52</v>
      </c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</row>
    <row r="68" spans="1:15" hidden="1" x14ac:dyDescent="0.25">
      <c r="A68" s="60" t="s">
        <v>55</v>
      </c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</row>
    <row r="69" spans="1:15" hidden="1" x14ac:dyDescent="0.25">
      <c r="A69" s="61" t="s">
        <v>56</v>
      </c>
      <c r="B69" s="78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</row>
    <row r="70" spans="1:15" hidden="1" x14ac:dyDescent="0.25">
      <c r="A70" s="54">
        <f>RAB!M93</f>
        <v>0</v>
      </c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</row>
    <row r="71" spans="1:15" x14ac:dyDescent="0.25">
      <c r="A71" s="62" t="s">
        <v>57</v>
      </c>
      <c r="B71" s="63"/>
      <c r="C71" s="63">
        <f>SUM(C48:C62)</f>
        <v>0</v>
      </c>
      <c r="D71" s="63">
        <f>SUM(D48:D62)</f>
        <v>16410000</v>
      </c>
      <c r="E71" s="63">
        <f>SUM(E56:E62)</f>
        <v>0</v>
      </c>
      <c r="F71" s="63">
        <f>SUM(F60:F62)</f>
        <v>0</v>
      </c>
      <c r="G71" s="63">
        <f>SUM(G52:G62)</f>
        <v>16410000</v>
      </c>
      <c r="H71" s="63">
        <f>SUM(H62:H62)</f>
        <v>0</v>
      </c>
      <c r="I71" s="63">
        <f>SUM(I62:I70)</f>
        <v>0</v>
      </c>
      <c r="J71" s="63">
        <f>SUM(J56:J62)</f>
        <v>16410000</v>
      </c>
      <c r="K71" s="63">
        <f>SUM(K62:K62)</f>
        <v>0</v>
      </c>
      <c r="L71" s="63">
        <f>SUM(L62:L62)</f>
        <v>0</v>
      </c>
      <c r="M71" s="63">
        <f>M60</f>
        <v>0</v>
      </c>
      <c r="O71" s="10">
        <f>SUM(B71:M71)-B73</f>
        <v>-15910000</v>
      </c>
    </row>
    <row r="72" spans="1:15" x14ac:dyDescent="0.25">
      <c r="A72" s="64" t="s">
        <v>30</v>
      </c>
      <c r="B72" s="110" t="s">
        <v>142</v>
      </c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</row>
    <row r="73" spans="1:15" x14ac:dyDescent="0.25">
      <c r="A73" s="64" t="s">
        <v>31</v>
      </c>
      <c r="B73" s="109">
        <f>RAB!M106</f>
        <v>65140000</v>
      </c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O73" s="5" t="s">
        <v>40</v>
      </c>
    </row>
    <row r="76" spans="1:15" x14ac:dyDescent="0.25">
      <c r="B76" s="12" t="s">
        <v>54</v>
      </c>
      <c r="C76" s="9"/>
      <c r="D76" s="9"/>
      <c r="J76" s="12" t="s">
        <v>32</v>
      </c>
    </row>
    <row r="77" spans="1:15" x14ac:dyDescent="0.25">
      <c r="B77" s="11"/>
      <c r="C77" s="11"/>
      <c r="D77" s="11"/>
      <c r="I77" s="11"/>
      <c r="J77" s="11"/>
    </row>
    <row r="78" spans="1:15" x14ac:dyDescent="0.25">
      <c r="B78" s="11"/>
      <c r="C78" s="11"/>
      <c r="D78" s="11"/>
      <c r="I78" s="11"/>
      <c r="J78" s="11"/>
    </row>
    <row r="79" spans="1:15" x14ac:dyDescent="0.25">
      <c r="B79" s="11"/>
      <c r="C79" s="11"/>
      <c r="D79" s="11"/>
      <c r="I79" s="11"/>
      <c r="J79" s="11"/>
    </row>
    <row r="80" spans="1:15" x14ac:dyDescent="0.25">
      <c r="B80" s="11"/>
      <c r="C80" s="11"/>
      <c r="D80" s="11"/>
      <c r="J80" s="9"/>
      <c r="K80" s="9"/>
    </row>
    <row r="81" spans="2:12" ht="15.75" x14ac:dyDescent="0.3">
      <c r="B81" s="32" t="s">
        <v>168</v>
      </c>
      <c r="C81" s="30"/>
      <c r="D81" s="30"/>
      <c r="J81" s="34" t="s">
        <v>166</v>
      </c>
      <c r="K81" s="49"/>
      <c r="L81" s="21"/>
    </row>
    <row r="82" spans="2:12" ht="15.75" x14ac:dyDescent="0.3">
      <c r="B82" s="29" t="s">
        <v>169</v>
      </c>
      <c r="C82" s="31"/>
      <c r="D82" s="31"/>
      <c r="J82" s="35" t="s">
        <v>167</v>
      </c>
      <c r="K82" s="50"/>
      <c r="L82" s="21"/>
    </row>
  </sheetData>
  <mergeCells count="199">
    <mergeCell ref="B21:M21"/>
    <mergeCell ref="B22:M22"/>
    <mergeCell ref="B35:M35"/>
    <mergeCell ref="B40:M40"/>
    <mergeCell ref="B41:M41"/>
    <mergeCell ref="G14:J14"/>
    <mergeCell ref="K14:M14"/>
    <mergeCell ref="B73:M73"/>
    <mergeCell ref="B72:M72"/>
    <mergeCell ref="B27:M32"/>
    <mergeCell ref="A42:M42"/>
    <mergeCell ref="B43:M43"/>
    <mergeCell ref="B46:B47"/>
    <mergeCell ref="B17:M17"/>
    <mergeCell ref="B18:M18"/>
    <mergeCell ref="B19:M19"/>
    <mergeCell ref="B20:M20"/>
    <mergeCell ref="M46:M47"/>
    <mergeCell ref="B48:B49"/>
    <mergeCell ref="C48:C49"/>
    <mergeCell ref="E48:E49"/>
    <mergeCell ref="F48:F49"/>
    <mergeCell ref="G48:G49"/>
    <mergeCell ref="H48:H49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I48:I49"/>
    <mergeCell ref="J48:J49"/>
    <mergeCell ref="K48:K49"/>
    <mergeCell ref="L48:L49"/>
    <mergeCell ref="M48:M49"/>
    <mergeCell ref="H46:H47"/>
    <mergeCell ref="I46:I47"/>
    <mergeCell ref="J46:J47"/>
    <mergeCell ref="K46:K47"/>
    <mergeCell ref="L46:L47"/>
    <mergeCell ref="D52:D53"/>
    <mergeCell ref="F52:F53"/>
    <mergeCell ref="G52:G53"/>
    <mergeCell ref="H52:H53"/>
    <mergeCell ref="I52:I53"/>
    <mergeCell ref="J52:J53"/>
    <mergeCell ref="K52:K53"/>
    <mergeCell ref="B50:B51"/>
    <mergeCell ref="C50:C51"/>
    <mergeCell ref="L50:L51"/>
    <mergeCell ref="M50:M51"/>
    <mergeCell ref="L52:L53"/>
    <mergeCell ref="M52:M53"/>
    <mergeCell ref="G50:G51"/>
    <mergeCell ref="H50:H51"/>
    <mergeCell ref="I50:I51"/>
    <mergeCell ref="J50:J51"/>
    <mergeCell ref="K50:K51"/>
    <mergeCell ref="L54:L55"/>
    <mergeCell ref="M54:M55"/>
    <mergeCell ref="B56:B57"/>
    <mergeCell ref="C56:C57"/>
    <mergeCell ref="D56:D57"/>
    <mergeCell ref="F56:F57"/>
    <mergeCell ref="E56:E57"/>
    <mergeCell ref="H56:H57"/>
    <mergeCell ref="I56:I57"/>
    <mergeCell ref="J56:J57"/>
    <mergeCell ref="K56:K57"/>
    <mergeCell ref="L56:L57"/>
    <mergeCell ref="M56:M57"/>
    <mergeCell ref="E54:E55"/>
    <mergeCell ref="H54:H55"/>
    <mergeCell ref="I54:I55"/>
    <mergeCell ref="J54:J55"/>
    <mergeCell ref="K54:K55"/>
    <mergeCell ref="B54:B55"/>
    <mergeCell ref="C54:C55"/>
    <mergeCell ref="D54:D55"/>
    <mergeCell ref="F54:F55"/>
    <mergeCell ref="L58:L59"/>
    <mergeCell ref="M58:M59"/>
    <mergeCell ref="B60:B61"/>
    <mergeCell ref="C60:C61"/>
    <mergeCell ref="D60:D61"/>
    <mergeCell ref="E60:E61"/>
    <mergeCell ref="G60:G61"/>
    <mergeCell ref="H60:H61"/>
    <mergeCell ref="F60:F61"/>
    <mergeCell ref="J60:J61"/>
    <mergeCell ref="K60:K61"/>
    <mergeCell ref="L60:L61"/>
    <mergeCell ref="M60:M61"/>
    <mergeCell ref="G58:G59"/>
    <mergeCell ref="H58:H59"/>
    <mergeCell ref="F58:F59"/>
    <mergeCell ref="J58:J59"/>
    <mergeCell ref="K58:K59"/>
    <mergeCell ref="B58:B59"/>
    <mergeCell ref="C58:C59"/>
    <mergeCell ref="D58:D59"/>
    <mergeCell ref="E58:E59"/>
    <mergeCell ref="I63:I64"/>
    <mergeCell ref="J63:J64"/>
    <mergeCell ref="K63:K64"/>
    <mergeCell ref="B63:B64"/>
    <mergeCell ref="C63:C64"/>
    <mergeCell ref="A5:A6"/>
    <mergeCell ref="B65:B66"/>
    <mergeCell ref="C65:C66"/>
    <mergeCell ref="I60:I61"/>
    <mergeCell ref="D46:D47"/>
    <mergeCell ref="D48:D49"/>
    <mergeCell ref="E50:E51"/>
    <mergeCell ref="E52:E53"/>
    <mergeCell ref="G54:G55"/>
    <mergeCell ref="G56:G57"/>
    <mergeCell ref="I58:I59"/>
    <mergeCell ref="D50:D51"/>
    <mergeCell ref="F50:F51"/>
    <mergeCell ref="C46:C47"/>
    <mergeCell ref="E46:E47"/>
    <mergeCell ref="F46:F47"/>
    <mergeCell ref="G46:G47"/>
    <mergeCell ref="B52:B53"/>
    <mergeCell ref="C52:C53"/>
    <mergeCell ref="D67:D68"/>
    <mergeCell ref="E67:E68"/>
    <mergeCell ref="F67:F68"/>
    <mergeCell ref="D63:D64"/>
    <mergeCell ref="E63:E64"/>
    <mergeCell ref="F63:F64"/>
    <mergeCell ref="L67:L68"/>
    <mergeCell ref="M67:M68"/>
    <mergeCell ref="L63:L64"/>
    <mergeCell ref="M63:M64"/>
    <mergeCell ref="D65:D66"/>
    <mergeCell ref="E65:E66"/>
    <mergeCell ref="F65:F66"/>
    <mergeCell ref="G65:G66"/>
    <mergeCell ref="H65:H66"/>
    <mergeCell ref="G67:G68"/>
    <mergeCell ref="H67:H68"/>
    <mergeCell ref="I67:I68"/>
    <mergeCell ref="J67:J68"/>
    <mergeCell ref="K67:K68"/>
    <mergeCell ref="L65:L66"/>
    <mergeCell ref="M65:M66"/>
    <mergeCell ref="G63:G64"/>
    <mergeCell ref="H63:H64"/>
    <mergeCell ref="B67:B68"/>
    <mergeCell ref="B23:M23"/>
    <mergeCell ref="B37:M37"/>
    <mergeCell ref="B33:M33"/>
    <mergeCell ref="B34:M34"/>
    <mergeCell ref="B39:M39"/>
    <mergeCell ref="B36:M36"/>
    <mergeCell ref="B38:M38"/>
    <mergeCell ref="K69:K70"/>
    <mergeCell ref="L69:L70"/>
    <mergeCell ref="M69:M70"/>
    <mergeCell ref="C67:C68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I65:I66"/>
    <mergeCell ref="J65:J66"/>
    <mergeCell ref="K65:K66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72:M72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31496062992125984" top="0.74803149606299213" bottom="0.74803149606299213" header="0.31496062992125984" footer="0.31496062992125984"/>
  <pageSetup paperSize="5" scale="8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5"/>
  <sheetViews>
    <sheetView tabSelected="1" view="pageBreakPreview" zoomScale="90" zoomScaleNormal="100" zoomScaleSheetLayoutView="90" workbookViewId="0">
      <selection activeCell="V114" sqref="V114:W114"/>
    </sheetView>
  </sheetViews>
  <sheetFormatPr defaultRowHeight="15" x14ac:dyDescent="0.25"/>
  <cols>
    <col min="1" max="1" width="24.42578125" style="37" customWidth="1"/>
    <col min="2" max="5" width="8.85546875" style="37" customWidth="1"/>
    <col min="6" max="6" width="6" style="37" customWidth="1"/>
    <col min="7" max="7" width="11.140625" style="37" customWidth="1"/>
    <col min="8" max="9" width="9.140625" style="37"/>
    <col min="10" max="10" width="4.85546875" style="37" customWidth="1"/>
    <col min="11" max="11" width="10.85546875" style="37" customWidth="1"/>
    <col min="12" max="12" width="14.7109375" style="37" customWidth="1"/>
    <col min="13" max="14" width="7.42578125" style="37" customWidth="1"/>
    <col min="15" max="15" width="9.140625" style="37"/>
    <col min="16" max="16" width="11.5703125" style="37" bestFit="1" customWidth="1"/>
    <col min="17" max="16384" width="9.140625" style="37"/>
  </cols>
  <sheetData>
    <row r="1" spans="1:14" x14ac:dyDescent="0.25">
      <c r="A1" s="36" t="s">
        <v>0</v>
      </c>
      <c r="B1" s="97" t="str">
        <f>'FORMAT KAK'!B3:M3</f>
        <v>Kecamatan Pandanarum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4" x14ac:dyDescent="0.25">
      <c r="A2" s="36" t="s">
        <v>1</v>
      </c>
      <c r="B2" s="97" t="str">
        <f>'FORMAT KAK'!B4:M4</f>
        <v>Kecamatan Pandanarum</v>
      </c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4" x14ac:dyDescent="0.25">
      <c r="A3" s="154" t="s">
        <v>67</v>
      </c>
      <c r="B3" s="150" t="s">
        <v>8</v>
      </c>
      <c r="C3" s="150"/>
      <c r="D3" s="150"/>
      <c r="E3" s="150"/>
      <c r="F3" s="150"/>
      <c r="G3" s="150" t="s">
        <v>10</v>
      </c>
      <c r="H3" s="150"/>
      <c r="I3" s="150"/>
      <c r="J3" s="150"/>
      <c r="K3" s="150" t="s">
        <v>9</v>
      </c>
      <c r="L3" s="150"/>
    </row>
    <row r="4" spans="1:14" x14ac:dyDescent="0.25">
      <c r="A4" s="154"/>
      <c r="B4" s="155" t="str">
        <f>'FORMAT KAK'!B6:F6</f>
        <v>Nilai IKM Kecamatan</v>
      </c>
      <c r="C4" s="156"/>
      <c r="D4" s="156"/>
      <c r="E4" s="156"/>
      <c r="F4" s="157"/>
      <c r="G4" s="150" t="str">
        <f>'FORMAT KAK'!G6:J6</f>
        <v>85,50</v>
      </c>
      <c r="H4" s="150"/>
      <c r="I4" s="150"/>
      <c r="J4" s="150"/>
      <c r="K4" s="150" t="str">
        <f>'FORMAT KAK'!K6:M6</f>
        <v>angka</v>
      </c>
      <c r="L4" s="150"/>
    </row>
    <row r="5" spans="1:14" x14ac:dyDescent="0.25">
      <c r="A5" s="36" t="s">
        <v>2</v>
      </c>
      <c r="B5" s="152" t="str">
        <f>'FORMAT KAK'!B7:M7</f>
        <v>Program Penunjang Urusan Pemerintahan Daerah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</row>
    <row r="6" spans="1:14" x14ac:dyDescent="0.25">
      <c r="A6" s="128" t="s">
        <v>3</v>
      </c>
      <c r="B6" s="150" t="s">
        <v>8</v>
      </c>
      <c r="C6" s="150"/>
      <c r="D6" s="150"/>
      <c r="E6" s="150"/>
      <c r="F6" s="150"/>
      <c r="G6" s="150" t="s">
        <v>10</v>
      </c>
      <c r="H6" s="150"/>
      <c r="I6" s="150"/>
      <c r="J6" s="150"/>
      <c r="K6" s="150" t="s">
        <v>9</v>
      </c>
      <c r="L6" s="150"/>
    </row>
    <row r="7" spans="1:14" s="38" customFormat="1" ht="34.5" customHeight="1" x14ac:dyDescent="0.25">
      <c r="A7" s="128"/>
      <c r="B7" s="153" t="str">
        <f>'FORMAT KAK'!B9:F9</f>
        <v>Persentase Penunjang Urusan Pemerintahan Daerah Kabupaten / Kota yang terlaksana</v>
      </c>
      <c r="C7" s="153"/>
      <c r="D7" s="153"/>
      <c r="E7" s="153"/>
      <c r="F7" s="153"/>
      <c r="G7" s="128">
        <f>'FORMAT KAK'!G9:J9</f>
        <v>100</v>
      </c>
      <c r="H7" s="128"/>
      <c r="I7" s="128"/>
      <c r="J7" s="128"/>
      <c r="K7" s="128" t="str">
        <f>'FORMAT KAK'!K9:M9</f>
        <v>%</v>
      </c>
      <c r="L7" s="128"/>
    </row>
    <row r="8" spans="1:14" x14ac:dyDescent="0.25">
      <c r="A8" s="36" t="s">
        <v>4</v>
      </c>
      <c r="B8" s="97" t="str">
        <f>'FORMAT KAK'!B10:M10</f>
        <v xml:space="preserve">Administrasi Keuangan Perangkat Daerah </v>
      </c>
      <c r="C8" s="97"/>
      <c r="D8" s="97"/>
      <c r="E8" s="97"/>
      <c r="F8" s="97"/>
      <c r="G8" s="97"/>
      <c r="H8" s="97"/>
      <c r="I8" s="97"/>
      <c r="J8" s="97"/>
      <c r="K8" s="97"/>
      <c r="L8" s="97"/>
    </row>
    <row r="9" spans="1:14" x14ac:dyDescent="0.25">
      <c r="A9" s="128" t="s">
        <v>5</v>
      </c>
      <c r="B9" s="150" t="s">
        <v>8</v>
      </c>
      <c r="C9" s="150"/>
      <c r="D9" s="150"/>
      <c r="E9" s="150"/>
      <c r="F9" s="150"/>
      <c r="G9" s="150" t="s">
        <v>10</v>
      </c>
      <c r="H9" s="150"/>
      <c r="I9" s="150"/>
      <c r="J9" s="150"/>
      <c r="K9" s="150" t="s">
        <v>9</v>
      </c>
      <c r="L9" s="150"/>
    </row>
    <row r="10" spans="1:14" s="38" customFormat="1" ht="33.75" customHeight="1" x14ac:dyDescent="0.25">
      <c r="A10" s="128"/>
      <c r="B10" s="143" t="str">
        <f>'FORMAT KAK'!B12:F12</f>
        <v xml:space="preserve">Persentase Administrasi Keuangan perangkat Daerah </v>
      </c>
      <c r="C10" s="144"/>
      <c r="D10" s="144"/>
      <c r="E10" s="144"/>
      <c r="F10" s="145"/>
      <c r="G10" s="128">
        <f>'FORMAT KAK'!G12:J12</f>
        <v>100</v>
      </c>
      <c r="H10" s="128"/>
      <c r="I10" s="128"/>
      <c r="J10" s="128"/>
      <c r="K10" s="128" t="str">
        <f>'FORMAT KAK'!K12:M12</f>
        <v>%</v>
      </c>
      <c r="L10" s="128"/>
    </row>
    <row r="11" spans="1:14" x14ac:dyDescent="0.25">
      <c r="A11" s="36" t="s">
        <v>6</v>
      </c>
      <c r="B11" s="97" t="str">
        <f>'FORMAT KAK'!B13:M13</f>
        <v>Pelaksanaan Penatausahaan dan Pengujian / Verifikasi Keuangan SKPD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14" x14ac:dyDescent="0.25">
      <c r="A12" s="128" t="s">
        <v>7</v>
      </c>
      <c r="B12" s="150" t="s">
        <v>8</v>
      </c>
      <c r="C12" s="150"/>
      <c r="D12" s="150"/>
      <c r="E12" s="150"/>
      <c r="F12" s="150"/>
      <c r="G12" s="150" t="s">
        <v>10</v>
      </c>
      <c r="H12" s="150"/>
      <c r="I12" s="150"/>
      <c r="J12" s="150"/>
      <c r="K12" s="150" t="s">
        <v>9</v>
      </c>
      <c r="L12" s="150"/>
    </row>
    <row r="13" spans="1:14" s="38" customFormat="1" ht="30.75" customHeight="1" x14ac:dyDescent="0.25">
      <c r="A13" s="128"/>
      <c r="B13" s="143" t="str">
        <f>'FORMAT KAK'!B15:F15</f>
        <v>Jumlah Dokumen Penatausahaan dan Pengujian / Verifikasi Keuangan SKPD</v>
      </c>
      <c r="C13" s="144"/>
      <c r="D13" s="144"/>
      <c r="E13" s="144"/>
      <c r="F13" s="145"/>
      <c r="G13" s="128">
        <f>'FORMAT KAK'!G15:J15</f>
        <v>12</v>
      </c>
      <c r="H13" s="128"/>
      <c r="I13" s="128"/>
      <c r="J13" s="128"/>
      <c r="K13" s="128" t="str">
        <f>'FORMAT KAK'!K15:M15</f>
        <v>Laporan</v>
      </c>
      <c r="L13" s="128"/>
    </row>
    <row r="14" spans="1:14" x14ac:dyDescent="0.25">
      <c r="A14" s="2" t="s">
        <v>33</v>
      </c>
      <c r="B14" s="151">
        <f>M106</f>
        <v>65140000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6" spans="1:14" ht="15" customHeight="1" x14ac:dyDescent="0.25">
      <c r="A16" s="146" t="s">
        <v>34</v>
      </c>
      <c r="B16" s="146"/>
      <c r="C16" s="146"/>
      <c r="D16" s="146"/>
      <c r="E16" s="146"/>
      <c r="F16" s="146" t="s">
        <v>35</v>
      </c>
      <c r="G16" s="146"/>
      <c r="H16" s="146" t="s">
        <v>38</v>
      </c>
      <c r="I16" s="146"/>
      <c r="J16" s="147" t="s">
        <v>39</v>
      </c>
      <c r="K16" s="147"/>
      <c r="L16" s="146" t="s">
        <v>37</v>
      </c>
      <c r="M16" s="146" t="s">
        <v>36</v>
      </c>
      <c r="N16" s="146"/>
    </row>
    <row r="17" spans="1:16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7"/>
      <c r="K17" s="147"/>
      <c r="L17" s="146"/>
      <c r="M17" s="146"/>
      <c r="N17" s="146"/>
    </row>
    <row r="18" spans="1:16" x14ac:dyDescent="0.25">
      <c r="A18" s="146"/>
      <c r="B18" s="146"/>
      <c r="C18" s="146"/>
      <c r="D18" s="146"/>
      <c r="E18" s="146"/>
      <c r="F18" s="146"/>
      <c r="G18" s="146"/>
      <c r="H18" s="146"/>
      <c r="I18" s="146"/>
      <c r="J18" s="147"/>
      <c r="K18" s="147"/>
      <c r="L18" s="146"/>
      <c r="M18" s="146"/>
      <c r="N18" s="146"/>
    </row>
    <row r="19" spans="1:16" s="38" customFormat="1" ht="32.25" customHeight="1" x14ac:dyDescent="0.25">
      <c r="A19" s="135" t="str">
        <f>'FORMAT KAK'!A46&amp;'FORMAT KAK'!A47</f>
        <v>Tahap I- Belanja Honorarium Penanggungjawaban Pengelola Keuangan</v>
      </c>
      <c r="B19" s="148"/>
      <c r="C19" s="148"/>
      <c r="D19" s="148"/>
      <c r="E19" s="149"/>
      <c r="F19" s="128"/>
      <c r="G19" s="128"/>
      <c r="H19" s="128"/>
      <c r="I19" s="128"/>
      <c r="J19" s="139"/>
      <c r="K19" s="139"/>
      <c r="L19" s="40"/>
      <c r="M19" s="138">
        <f>M20</f>
        <v>16410000</v>
      </c>
      <c r="N19" s="138"/>
      <c r="P19" s="68"/>
    </row>
    <row r="20" spans="1:16" s="38" customFormat="1" ht="30" customHeight="1" x14ac:dyDescent="0.25">
      <c r="A20" s="33"/>
      <c r="B20" s="131" t="s">
        <v>151</v>
      </c>
      <c r="C20" s="131"/>
      <c r="D20" s="131"/>
      <c r="E20" s="131"/>
      <c r="F20" s="128"/>
      <c r="G20" s="128"/>
      <c r="H20" s="128"/>
      <c r="I20" s="128"/>
      <c r="J20" s="128"/>
      <c r="K20" s="128"/>
      <c r="L20" s="39"/>
      <c r="M20" s="138">
        <f>SUM(M21:N29)</f>
        <v>16410000</v>
      </c>
      <c r="N20" s="138"/>
      <c r="P20" s="67"/>
    </row>
    <row r="21" spans="1:16" s="38" customFormat="1" ht="21.75" customHeight="1" x14ac:dyDescent="0.25">
      <c r="A21" s="33"/>
      <c r="B21" s="125" t="s">
        <v>152</v>
      </c>
      <c r="C21" s="126"/>
      <c r="D21" s="126"/>
      <c r="E21" s="127"/>
      <c r="F21" s="39">
        <v>12</v>
      </c>
      <c r="G21" s="65" t="s">
        <v>158</v>
      </c>
      <c r="H21" s="128" t="s">
        <v>65</v>
      </c>
      <c r="I21" s="128"/>
      <c r="J21" s="39">
        <v>3</v>
      </c>
      <c r="K21" s="65" t="s">
        <v>158</v>
      </c>
      <c r="L21" s="69">
        <v>470000</v>
      </c>
      <c r="M21" s="119">
        <f>J21*L21</f>
        <v>1410000</v>
      </c>
      <c r="N21" s="120"/>
      <c r="P21" s="67">
        <v>470000</v>
      </c>
    </row>
    <row r="22" spans="1:16" s="38" customFormat="1" ht="22.5" customHeight="1" x14ac:dyDescent="0.25">
      <c r="A22" s="33"/>
      <c r="B22" s="125" t="s">
        <v>153</v>
      </c>
      <c r="C22" s="126"/>
      <c r="D22" s="126"/>
      <c r="E22" s="127"/>
      <c r="F22" s="39">
        <v>12</v>
      </c>
      <c r="G22" s="65" t="s">
        <v>158</v>
      </c>
      <c r="H22" s="128" t="s">
        <v>65</v>
      </c>
      <c r="I22" s="128"/>
      <c r="J22" s="39">
        <v>3</v>
      </c>
      <c r="K22" s="65" t="s">
        <v>158</v>
      </c>
      <c r="L22" s="69">
        <v>570000</v>
      </c>
      <c r="M22" s="119">
        <f t="shared" ref="M22:M28" si="0">J22*L22</f>
        <v>1710000</v>
      </c>
      <c r="N22" s="120"/>
      <c r="P22" s="68">
        <v>570000</v>
      </c>
    </row>
    <row r="23" spans="1:16" s="38" customFormat="1" ht="22.5" customHeight="1" x14ac:dyDescent="0.25">
      <c r="A23" s="33"/>
      <c r="B23" s="125" t="s">
        <v>155</v>
      </c>
      <c r="C23" s="126"/>
      <c r="D23" s="126"/>
      <c r="E23" s="127"/>
      <c r="F23" s="39">
        <v>12</v>
      </c>
      <c r="G23" s="65" t="s">
        <v>158</v>
      </c>
      <c r="H23" s="128" t="s">
        <v>65</v>
      </c>
      <c r="I23" s="128"/>
      <c r="J23" s="39">
        <v>3</v>
      </c>
      <c r="K23" s="65" t="s">
        <v>158</v>
      </c>
      <c r="L23" s="69">
        <v>1750000</v>
      </c>
      <c r="M23" s="119">
        <f t="shared" si="0"/>
        <v>5250000</v>
      </c>
      <c r="N23" s="120"/>
      <c r="P23" s="68">
        <v>1750000</v>
      </c>
    </row>
    <row r="24" spans="1:16" s="38" customFormat="1" ht="22.5" customHeight="1" x14ac:dyDescent="0.25">
      <c r="A24" s="33"/>
      <c r="B24" s="125" t="s">
        <v>154</v>
      </c>
      <c r="C24" s="126"/>
      <c r="D24" s="126"/>
      <c r="E24" s="127"/>
      <c r="F24" s="39">
        <v>24</v>
      </c>
      <c r="G24" s="65" t="s">
        <v>158</v>
      </c>
      <c r="H24" s="128" t="s">
        <v>65</v>
      </c>
      <c r="I24" s="128"/>
      <c r="J24" s="39">
        <v>9</v>
      </c>
      <c r="K24" s="65" t="s">
        <v>158</v>
      </c>
      <c r="L24" s="69">
        <v>100000</v>
      </c>
      <c r="M24" s="119">
        <f t="shared" si="0"/>
        <v>900000</v>
      </c>
      <c r="N24" s="120"/>
      <c r="P24" s="68">
        <v>100000</v>
      </c>
    </row>
    <row r="25" spans="1:16" s="38" customFormat="1" ht="22.5" customHeight="1" x14ac:dyDescent="0.25">
      <c r="A25" s="33"/>
      <c r="B25" s="125" t="s">
        <v>156</v>
      </c>
      <c r="C25" s="126"/>
      <c r="D25" s="126"/>
      <c r="E25" s="127"/>
      <c r="F25" s="39">
        <v>12</v>
      </c>
      <c r="G25" s="65" t="s">
        <v>158</v>
      </c>
      <c r="H25" s="128" t="s">
        <v>65</v>
      </c>
      <c r="I25" s="128"/>
      <c r="J25" s="39">
        <v>3</v>
      </c>
      <c r="K25" s="65" t="s">
        <v>158</v>
      </c>
      <c r="L25" s="69">
        <v>120000</v>
      </c>
      <c r="M25" s="119">
        <f t="shared" si="0"/>
        <v>360000</v>
      </c>
      <c r="N25" s="120"/>
      <c r="P25" s="68">
        <v>120000</v>
      </c>
    </row>
    <row r="26" spans="1:16" s="38" customFormat="1" ht="22.5" customHeight="1" x14ac:dyDescent="0.25">
      <c r="A26" s="33"/>
      <c r="B26" s="125" t="s">
        <v>157</v>
      </c>
      <c r="C26" s="126"/>
      <c r="D26" s="126"/>
      <c r="E26" s="127"/>
      <c r="F26" s="39">
        <v>12</v>
      </c>
      <c r="G26" s="65" t="s">
        <v>158</v>
      </c>
      <c r="H26" s="128" t="s">
        <v>65</v>
      </c>
      <c r="I26" s="128"/>
      <c r="J26" s="39">
        <v>3</v>
      </c>
      <c r="K26" s="65" t="s">
        <v>158</v>
      </c>
      <c r="L26" s="69">
        <v>100000</v>
      </c>
      <c r="M26" s="119">
        <f t="shared" si="0"/>
        <v>300000</v>
      </c>
      <c r="N26" s="120"/>
      <c r="P26" s="68">
        <v>100000</v>
      </c>
    </row>
    <row r="27" spans="1:16" s="38" customFormat="1" ht="22.5" customHeight="1" x14ac:dyDescent="0.25">
      <c r="A27" s="33"/>
      <c r="B27" s="132" t="s">
        <v>165</v>
      </c>
      <c r="C27" s="133"/>
      <c r="D27" s="133"/>
      <c r="E27" s="134"/>
      <c r="F27" s="39">
        <v>12</v>
      </c>
      <c r="G27" s="65" t="s">
        <v>158</v>
      </c>
      <c r="H27" s="128" t="s">
        <v>65</v>
      </c>
      <c r="I27" s="128"/>
      <c r="J27" s="39">
        <v>3</v>
      </c>
      <c r="K27" s="65" t="s">
        <v>158</v>
      </c>
      <c r="L27" s="69">
        <v>1460000</v>
      </c>
      <c r="M27" s="119">
        <f>J27*L27</f>
        <v>4380000</v>
      </c>
      <c r="N27" s="120"/>
      <c r="P27" s="68">
        <v>1460000</v>
      </c>
    </row>
    <row r="28" spans="1:16" s="38" customFormat="1" ht="22.5" customHeight="1" x14ac:dyDescent="0.25">
      <c r="A28" s="33"/>
      <c r="B28" s="125" t="s">
        <v>134</v>
      </c>
      <c r="C28" s="126"/>
      <c r="D28" s="126"/>
      <c r="E28" s="127"/>
      <c r="F28" s="39">
        <v>12</v>
      </c>
      <c r="G28" s="65" t="s">
        <v>158</v>
      </c>
      <c r="H28" s="128" t="s">
        <v>65</v>
      </c>
      <c r="I28" s="128"/>
      <c r="J28" s="39">
        <v>3</v>
      </c>
      <c r="K28" s="65" t="s">
        <v>158</v>
      </c>
      <c r="L28" s="69">
        <v>450000</v>
      </c>
      <c r="M28" s="119">
        <f t="shared" si="0"/>
        <v>1350000</v>
      </c>
      <c r="N28" s="120"/>
      <c r="P28" s="68">
        <v>450000</v>
      </c>
    </row>
    <row r="29" spans="1:16" s="38" customFormat="1" ht="20.100000000000001" customHeight="1" x14ac:dyDescent="0.25">
      <c r="A29" s="41"/>
      <c r="B29" s="162" t="s">
        <v>170</v>
      </c>
      <c r="C29" s="163"/>
      <c r="D29" s="163"/>
      <c r="E29" s="164"/>
      <c r="F29" s="39">
        <v>10</v>
      </c>
      <c r="G29" s="65" t="s">
        <v>158</v>
      </c>
      <c r="H29" s="128" t="s">
        <v>65</v>
      </c>
      <c r="I29" s="128"/>
      <c r="J29" s="39">
        <v>3</v>
      </c>
      <c r="K29" s="65" t="s">
        <v>158</v>
      </c>
      <c r="L29" s="69">
        <v>250000</v>
      </c>
      <c r="M29" s="119">
        <f>J29*L29</f>
        <v>750000</v>
      </c>
      <c r="N29" s="120"/>
    </row>
    <row r="30" spans="1:16" s="38" customFormat="1" ht="20.100000000000001" customHeight="1" x14ac:dyDescent="0.25">
      <c r="A30" s="161"/>
      <c r="B30" s="71"/>
      <c r="C30" s="71"/>
      <c r="D30" s="71"/>
      <c r="E30" s="72"/>
      <c r="F30" s="39"/>
      <c r="G30" s="45"/>
      <c r="H30" s="39"/>
      <c r="I30" s="45"/>
      <c r="J30" s="40"/>
      <c r="K30" s="70"/>
      <c r="L30" s="40"/>
      <c r="M30" s="40"/>
      <c r="N30" s="46"/>
    </row>
    <row r="31" spans="1:16" s="38" customFormat="1" ht="27" customHeight="1" x14ac:dyDescent="0.25">
      <c r="A31" s="135" t="str">
        <f>'FORMAT KAK'!A50&amp;'FORMAT KAK'!A51</f>
        <v>Tahap II- Belanja Honorarium Penanggungjawaban Pengelola Keuangan</v>
      </c>
      <c r="B31" s="136"/>
      <c r="C31" s="136"/>
      <c r="D31" s="136"/>
      <c r="E31" s="137"/>
      <c r="F31" s="128"/>
      <c r="G31" s="128"/>
      <c r="H31" s="128"/>
      <c r="I31" s="128"/>
      <c r="J31" s="139"/>
      <c r="K31" s="139"/>
      <c r="L31" s="40"/>
      <c r="M31" s="121">
        <f>M32</f>
        <v>16410000</v>
      </c>
      <c r="N31" s="122"/>
    </row>
    <row r="32" spans="1:16" s="38" customFormat="1" ht="33.75" customHeight="1" x14ac:dyDescent="0.25">
      <c r="A32" s="33"/>
      <c r="B32" s="131" t="s">
        <v>151</v>
      </c>
      <c r="C32" s="131"/>
      <c r="D32" s="131"/>
      <c r="E32" s="131"/>
      <c r="F32" s="129"/>
      <c r="G32" s="130"/>
      <c r="H32" s="129"/>
      <c r="I32" s="130"/>
      <c r="J32" s="129"/>
      <c r="K32" s="130"/>
      <c r="L32" s="39"/>
      <c r="M32" s="121">
        <f>SUM(M33:N41)</f>
        <v>16410000</v>
      </c>
      <c r="N32" s="122"/>
    </row>
    <row r="33" spans="1:14" s="38" customFormat="1" ht="23.25" customHeight="1" x14ac:dyDescent="0.25">
      <c r="A33" s="33"/>
      <c r="B33" s="125" t="s">
        <v>152</v>
      </c>
      <c r="C33" s="126"/>
      <c r="D33" s="126"/>
      <c r="E33" s="127"/>
      <c r="F33" s="39">
        <v>12</v>
      </c>
      <c r="G33" s="65" t="s">
        <v>158</v>
      </c>
      <c r="H33" s="128" t="s">
        <v>65</v>
      </c>
      <c r="I33" s="128"/>
      <c r="J33" s="39">
        <v>3</v>
      </c>
      <c r="K33" s="65" t="s">
        <v>158</v>
      </c>
      <c r="L33" s="53">
        <v>470000</v>
      </c>
      <c r="M33" s="119">
        <f>J33*L33</f>
        <v>1410000</v>
      </c>
      <c r="N33" s="120"/>
    </row>
    <row r="34" spans="1:14" s="38" customFormat="1" ht="23.25" customHeight="1" x14ac:dyDescent="0.25">
      <c r="A34" s="33"/>
      <c r="B34" s="125" t="s">
        <v>153</v>
      </c>
      <c r="C34" s="126"/>
      <c r="D34" s="126"/>
      <c r="E34" s="127"/>
      <c r="F34" s="39">
        <v>12</v>
      </c>
      <c r="G34" s="65" t="s">
        <v>158</v>
      </c>
      <c r="H34" s="128" t="s">
        <v>65</v>
      </c>
      <c r="I34" s="128"/>
      <c r="J34" s="39">
        <v>3</v>
      </c>
      <c r="K34" s="65" t="s">
        <v>158</v>
      </c>
      <c r="L34" s="53">
        <v>570000</v>
      </c>
      <c r="M34" s="119">
        <f t="shared" ref="M34:M40" si="1">J34*L34</f>
        <v>1710000</v>
      </c>
      <c r="N34" s="120"/>
    </row>
    <row r="35" spans="1:14" s="38" customFormat="1" ht="23.25" customHeight="1" x14ac:dyDescent="0.25">
      <c r="A35" s="33"/>
      <c r="B35" s="125" t="s">
        <v>155</v>
      </c>
      <c r="C35" s="126"/>
      <c r="D35" s="126"/>
      <c r="E35" s="127"/>
      <c r="F35" s="39">
        <v>12</v>
      </c>
      <c r="G35" s="65" t="s">
        <v>158</v>
      </c>
      <c r="H35" s="128" t="s">
        <v>65</v>
      </c>
      <c r="I35" s="128"/>
      <c r="J35" s="39">
        <v>3</v>
      </c>
      <c r="K35" s="65" t="s">
        <v>158</v>
      </c>
      <c r="L35" s="53">
        <v>1750000</v>
      </c>
      <c r="M35" s="119">
        <f t="shared" si="1"/>
        <v>5250000</v>
      </c>
      <c r="N35" s="120"/>
    </row>
    <row r="36" spans="1:14" s="38" customFormat="1" ht="23.25" customHeight="1" x14ac:dyDescent="0.25">
      <c r="A36" s="33"/>
      <c r="B36" s="125" t="s">
        <v>154</v>
      </c>
      <c r="C36" s="126"/>
      <c r="D36" s="126"/>
      <c r="E36" s="127"/>
      <c r="F36" s="39">
        <v>24</v>
      </c>
      <c r="G36" s="65" t="s">
        <v>158</v>
      </c>
      <c r="H36" s="128" t="s">
        <v>65</v>
      </c>
      <c r="I36" s="128"/>
      <c r="J36" s="39">
        <v>9</v>
      </c>
      <c r="K36" s="65" t="s">
        <v>158</v>
      </c>
      <c r="L36" s="53">
        <v>100000</v>
      </c>
      <c r="M36" s="119">
        <f t="shared" si="1"/>
        <v>900000</v>
      </c>
      <c r="N36" s="120"/>
    </row>
    <row r="37" spans="1:14" s="38" customFormat="1" ht="23.25" customHeight="1" x14ac:dyDescent="0.25">
      <c r="A37" s="33"/>
      <c r="B37" s="125" t="s">
        <v>156</v>
      </c>
      <c r="C37" s="126"/>
      <c r="D37" s="126"/>
      <c r="E37" s="127"/>
      <c r="F37" s="39">
        <v>12</v>
      </c>
      <c r="G37" s="65" t="s">
        <v>158</v>
      </c>
      <c r="H37" s="128" t="s">
        <v>65</v>
      </c>
      <c r="I37" s="128"/>
      <c r="J37" s="39">
        <v>3</v>
      </c>
      <c r="K37" s="65" t="s">
        <v>158</v>
      </c>
      <c r="L37" s="53">
        <v>120000</v>
      </c>
      <c r="M37" s="119">
        <f t="shared" si="1"/>
        <v>360000</v>
      </c>
      <c r="N37" s="120"/>
    </row>
    <row r="38" spans="1:14" s="38" customFormat="1" ht="23.25" customHeight="1" x14ac:dyDescent="0.25">
      <c r="A38" s="33"/>
      <c r="B38" s="125" t="s">
        <v>157</v>
      </c>
      <c r="C38" s="126"/>
      <c r="D38" s="126"/>
      <c r="E38" s="127"/>
      <c r="F38" s="39">
        <v>12</v>
      </c>
      <c r="G38" s="65" t="s">
        <v>158</v>
      </c>
      <c r="H38" s="128" t="s">
        <v>65</v>
      </c>
      <c r="I38" s="128"/>
      <c r="J38" s="39">
        <v>3</v>
      </c>
      <c r="K38" s="65" t="s">
        <v>158</v>
      </c>
      <c r="L38" s="53">
        <v>100000</v>
      </c>
      <c r="M38" s="119">
        <f t="shared" si="1"/>
        <v>300000</v>
      </c>
      <c r="N38" s="120"/>
    </row>
    <row r="39" spans="1:14" s="38" customFormat="1" ht="23.25" customHeight="1" x14ac:dyDescent="0.25">
      <c r="A39" s="33"/>
      <c r="B39" s="132" t="s">
        <v>165</v>
      </c>
      <c r="C39" s="133"/>
      <c r="D39" s="133"/>
      <c r="E39" s="134"/>
      <c r="F39" s="39">
        <v>12</v>
      </c>
      <c r="G39" s="65" t="s">
        <v>158</v>
      </c>
      <c r="H39" s="128" t="s">
        <v>65</v>
      </c>
      <c r="I39" s="128"/>
      <c r="J39" s="39">
        <v>3</v>
      </c>
      <c r="K39" s="65" t="s">
        <v>158</v>
      </c>
      <c r="L39" s="53">
        <v>1460000</v>
      </c>
      <c r="M39" s="119">
        <f t="shared" ref="M39" si="2">J39*L39</f>
        <v>4380000</v>
      </c>
      <c r="N39" s="120"/>
    </row>
    <row r="40" spans="1:14" s="38" customFormat="1" ht="23.25" customHeight="1" x14ac:dyDescent="0.25">
      <c r="A40" s="33"/>
      <c r="B40" s="125" t="s">
        <v>134</v>
      </c>
      <c r="C40" s="126"/>
      <c r="D40" s="126"/>
      <c r="E40" s="127"/>
      <c r="F40" s="39">
        <v>12</v>
      </c>
      <c r="G40" s="65" t="s">
        <v>158</v>
      </c>
      <c r="H40" s="128" t="s">
        <v>65</v>
      </c>
      <c r="I40" s="128"/>
      <c r="J40" s="39">
        <v>3</v>
      </c>
      <c r="K40" s="65" t="s">
        <v>158</v>
      </c>
      <c r="L40" s="53">
        <v>450000</v>
      </c>
      <c r="M40" s="119">
        <f t="shared" si="1"/>
        <v>1350000</v>
      </c>
      <c r="N40" s="120"/>
    </row>
    <row r="41" spans="1:14" s="38" customFormat="1" ht="18" customHeight="1" x14ac:dyDescent="0.25">
      <c r="A41" s="24"/>
      <c r="B41" s="168" t="s">
        <v>170</v>
      </c>
      <c r="C41" s="169"/>
      <c r="D41" s="169"/>
      <c r="E41" s="170"/>
      <c r="F41" s="42">
        <v>10</v>
      </c>
      <c r="G41" s="42" t="s">
        <v>158</v>
      </c>
      <c r="H41" s="129" t="s">
        <v>65</v>
      </c>
      <c r="I41" s="130"/>
      <c r="J41" s="167">
        <v>3</v>
      </c>
      <c r="K41" s="167" t="s">
        <v>158</v>
      </c>
      <c r="L41" s="40">
        <v>250000</v>
      </c>
      <c r="M41" s="119">
        <v>750000</v>
      </c>
      <c r="N41" s="120"/>
    </row>
    <row r="42" spans="1:14" s="38" customFormat="1" ht="18" customHeight="1" x14ac:dyDescent="0.25">
      <c r="A42" s="24"/>
      <c r="B42" s="43"/>
      <c r="C42" s="43"/>
      <c r="D42" s="43"/>
      <c r="E42" s="44"/>
      <c r="F42" s="39"/>
      <c r="G42" s="45"/>
      <c r="H42" s="39"/>
      <c r="I42" s="45"/>
      <c r="J42" s="40"/>
      <c r="K42" s="46"/>
      <c r="L42" s="40"/>
      <c r="M42" s="40"/>
      <c r="N42" s="46"/>
    </row>
    <row r="43" spans="1:14" s="38" customFormat="1" ht="31.5" customHeight="1" x14ac:dyDescent="0.25">
      <c r="A43" s="135" t="str">
        <f>'FORMAT KAK'!A54&amp;'FORMAT KAK'!A55</f>
        <v>Tahap III- Belanja Honorarium Penanggungjawaban Pengelola Keuangan</v>
      </c>
      <c r="B43" s="136"/>
      <c r="C43" s="136"/>
      <c r="D43" s="136"/>
      <c r="E43" s="137"/>
      <c r="F43" s="129"/>
      <c r="G43" s="130"/>
      <c r="H43" s="129"/>
      <c r="I43" s="130"/>
      <c r="J43" s="123"/>
      <c r="K43" s="124"/>
      <c r="L43" s="40"/>
      <c r="M43" s="121">
        <f>M48</f>
        <v>16410000</v>
      </c>
      <c r="N43" s="122"/>
    </row>
    <row r="44" spans="1:14" s="38" customFormat="1" ht="15" hidden="1" customHeight="1" x14ac:dyDescent="0.25">
      <c r="A44" s="23"/>
      <c r="B44" s="135" t="s">
        <v>43</v>
      </c>
      <c r="C44" s="136"/>
      <c r="D44" s="136"/>
      <c r="E44" s="137"/>
      <c r="F44" s="129"/>
      <c r="G44" s="130"/>
      <c r="H44" s="129"/>
      <c r="I44" s="130"/>
      <c r="J44" s="123"/>
      <c r="K44" s="124"/>
      <c r="L44" s="40"/>
      <c r="M44" s="121">
        <f>SUM(M678)</f>
        <v>0</v>
      </c>
      <c r="N44" s="122"/>
    </row>
    <row r="45" spans="1:14" s="38" customFormat="1" ht="15" hidden="1" customHeight="1" x14ac:dyDescent="0.25">
      <c r="A45" s="42"/>
      <c r="B45" s="143" t="s">
        <v>132</v>
      </c>
      <c r="C45" s="144"/>
      <c r="D45" s="144"/>
      <c r="E45" s="145"/>
      <c r="F45" s="129" t="s">
        <v>133</v>
      </c>
      <c r="G45" s="130"/>
      <c r="H45" s="129" t="s">
        <v>65</v>
      </c>
      <c r="I45" s="130"/>
      <c r="J45" s="123">
        <v>1</v>
      </c>
      <c r="K45" s="124"/>
      <c r="L45" s="40">
        <v>40000000</v>
      </c>
      <c r="M45" s="123">
        <f>J45*L45</f>
        <v>40000000</v>
      </c>
      <c r="N45" s="124"/>
    </row>
    <row r="46" spans="1:14" s="38" customFormat="1" ht="15" hidden="1" customHeight="1" x14ac:dyDescent="0.25">
      <c r="A46" s="42"/>
      <c r="B46" s="158"/>
      <c r="C46" s="159"/>
      <c r="D46" s="159"/>
      <c r="E46" s="160"/>
      <c r="F46" s="129"/>
      <c r="G46" s="130"/>
      <c r="H46" s="129"/>
      <c r="I46" s="130"/>
      <c r="J46" s="123"/>
      <c r="K46" s="124"/>
      <c r="L46" s="40"/>
      <c r="M46" s="123"/>
      <c r="N46" s="124"/>
    </row>
    <row r="47" spans="1:14" s="38" customFormat="1" ht="15" hidden="1" customHeight="1" x14ac:dyDescent="0.25">
      <c r="A47" s="42"/>
      <c r="B47" s="158"/>
      <c r="C47" s="159"/>
      <c r="D47" s="159"/>
      <c r="E47" s="160"/>
      <c r="F47" s="129"/>
      <c r="G47" s="130"/>
      <c r="H47" s="129"/>
      <c r="I47" s="130"/>
      <c r="J47" s="123"/>
      <c r="K47" s="124"/>
      <c r="L47" s="40"/>
      <c r="M47" s="123"/>
      <c r="N47" s="124"/>
    </row>
    <row r="48" spans="1:14" s="38" customFormat="1" ht="30" customHeight="1" x14ac:dyDescent="0.25">
      <c r="A48" s="23"/>
      <c r="B48" s="131" t="s">
        <v>151</v>
      </c>
      <c r="C48" s="131"/>
      <c r="D48" s="131"/>
      <c r="E48" s="131"/>
      <c r="F48" s="128"/>
      <c r="G48" s="128"/>
      <c r="H48" s="128"/>
      <c r="I48" s="128"/>
      <c r="J48" s="128"/>
      <c r="K48" s="128"/>
      <c r="L48" s="39"/>
      <c r="M48" s="121">
        <f>SUM(M49:N57)</f>
        <v>16410000</v>
      </c>
      <c r="N48" s="122"/>
    </row>
    <row r="49" spans="1:14" s="38" customFormat="1" ht="21" customHeight="1" x14ac:dyDescent="0.25">
      <c r="A49" s="23"/>
      <c r="B49" s="125" t="s">
        <v>152</v>
      </c>
      <c r="C49" s="126"/>
      <c r="D49" s="126"/>
      <c r="E49" s="127"/>
      <c r="F49" s="39">
        <v>12</v>
      </c>
      <c r="G49" s="65" t="s">
        <v>158</v>
      </c>
      <c r="H49" s="128" t="s">
        <v>65</v>
      </c>
      <c r="I49" s="128"/>
      <c r="J49" s="39">
        <v>3</v>
      </c>
      <c r="K49" s="65" t="s">
        <v>158</v>
      </c>
      <c r="L49" s="53">
        <v>470000</v>
      </c>
      <c r="M49" s="119">
        <f>J49*L49</f>
        <v>1410000</v>
      </c>
      <c r="N49" s="120"/>
    </row>
    <row r="50" spans="1:14" s="38" customFormat="1" ht="21" customHeight="1" x14ac:dyDescent="0.25">
      <c r="A50" s="23"/>
      <c r="B50" s="125" t="s">
        <v>153</v>
      </c>
      <c r="C50" s="126"/>
      <c r="D50" s="126"/>
      <c r="E50" s="127"/>
      <c r="F50" s="39">
        <v>12</v>
      </c>
      <c r="G50" s="65" t="s">
        <v>158</v>
      </c>
      <c r="H50" s="128" t="s">
        <v>65</v>
      </c>
      <c r="I50" s="128"/>
      <c r="J50" s="39">
        <v>3</v>
      </c>
      <c r="K50" s="65" t="s">
        <v>158</v>
      </c>
      <c r="L50" s="53">
        <v>570000</v>
      </c>
      <c r="M50" s="119">
        <f t="shared" ref="M50:M56" si="3">J50*L50</f>
        <v>1710000</v>
      </c>
      <c r="N50" s="120"/>
    </row>
    <row r="51" spans="1:14" s="38" customFormat="1" ht="21" customHeight="1" x14ac:dyDescent="0.25">
      <c r="A51" s="23"/>
      <c r="B51" s="125" t="s">
        <v>155</v>
      </c>
      <c r="C51" s="126"/>
      <c r="D51" s="126"/>
      <c r="E51" s="127"/>
      <c r="F51" s="39">
        <v>12</v>
      </c>
      <c r="G51" s="65" t="s">
        <v>158</v>
      </c>
      <c r="H51" s="128" t="s">
        <v>65</v>
      </c>
      <c r="I51" s="128"/>
      <c r="J51" s="39">
        <v>3</v>
      </c>
      <c r="K51" s="65" t="s">
        <v>158</v>
      </c>
      <c r="L51" s="53">
        <v>1750000</v>
      </c>
      <c r="M51" s="119">
        <f t="shared" si="3"/>
        <v>5250000</v>
      </c>
      <c r="N51" s="120"/>
    </row>
    <row r="52" spans="1:14" s="38" customFormat="1" ht="21" customHeight="1" x14ac:dyDescent="0.25">
      <c r="A52" s="23"/>
      <c r="B52" s="125" t="s">
        <v>154</v>
      </c>
      <c r="C52" s="126"/>
      <c r="D52" s="126"/>
      <c r="E52" s="127"/>
      <c r="F52" s="39">
        <v>24</v>
      </c>
      <c r="G52" s="65" t="s">
        <v>158</v>
      </c>
      <c r="H52" s="128" t="s">
        <v>65</v>
      </c>
      <c r="I52" s="128"/>
      <c r="J52" s="39">
        <v>9</v>
      </c>
      <c r="K52" s="65" t="s">
        <v>158</v>
      </c>
      <c r="L52" s="53">
        <v>100000</v>
      </c>
      <c r="M52" s="119">
        <f t="shared" si="3"/>
        <v>900000</v>
      </c>
      <c r="N52" s="120"/>
    </row>
    <row r="53" spans="1:14" s="38" customFormat="1" ht="21" customHeight="1" x14ac:dyDescent="0.25">
      <c r="A53" s="23"/>
      <c r="B53" s="125" t="s">
        <v>156</v>
      </c>
      <c r="C53" s="126"/>
      <c r="D53" s="126"/>
      <c r="E53" s="127"/>
      <c r="F53" s="39">
        <v>12</v>
      </c>
      <c r="G53" s="65" t="s">
        <v>158</v>
      </c>
      <c r="H53" s="128" t="s">
        <v>65</v>
      </c>
      <c r="I53" s="128"/>
      <c r="J53" s="39">
        <v>3</v>
      </c>
      <c r="K53" s="65" t="s">
        <v>158</v>
      </c>
      <c r="L53" s="53">
        <v>120000</v>
      </c>
      <c r="M53" s="119">
        <f t="shared" si="3"/>
        <v>360000</v>
      </c>
      <c r="N53" s="120"/>
    </row>
    <row r="54" spans="1:14" s="38" customFormat="1" ht="21" customHeight="1" x14ac:dyDescent="0.25">
      <c r="A54" s="23"/>
      <c r="B54" s="125" t="s">
        <v>157</v>
      </c>
      <c r="C54" s="126"/>
      <c r="D54" s="126"/>
      <c r="E54" s="127"/>
      <c r="F54" s="39">
        <v>12</v>
      </c>
      <c r="G54" s="65" t="s">
        <v>158</v>
      </c>
      <c r="H54" s="128" t="s">
        <v>65</v>
      </c>
      <c r="I54" s="128"/>
      <c r="J54" s="39">
        <v>3</v>
      </c>
      <c r="K54" s="65" t="s">
        <v>158</v>
      </c>
      <c r="L54" s="53">
        <v>100000</v>
      </c>
      <c r="M54" s="119">
        <f t="shared" si="3"/>
        <v>300000</v>
      </c>
      <c r="N54" s="120"/>
    </row>
    <row r="55" spans="1:14" s="38" customFormat="1" ht="21" customHeight="1" x14ac:dyDescent="0.25">
      <c r="A55" s="23"/>
      <c r="B55" s="132" t="s">
        <v>165</v>
      </c>
      <c r="C55" s="133"/>
      <c r="D55" s="133"/>
      <c r="E55" s="134"/>
      <c r="F55" s="39">
        <v>12</v>
      </c>
      <c r="G55" s="65" t="s">
        <v>158</v>
      </c>
      <c r="H55" s="128" t="s">
        <v>65</v>
      </c>
      <c r="I55" s="128"/>
      <c r="J55" s="39">
        <v>3</v>
      </c>
      <c r="K55" s="65" t="s">
        <v>158</v>
      </c>
      <c r="L55" s="53">
        <v>1460000</v>
      </c>
      <c r="M55" s="119">
        <f t="shared" ref="M55" si="4">J55*L55</f>
        <v>4380000</v>
      </c>
      <c r="N55" s="120"/>
    </row>
    <row r="56" spans="1:14" s="38" customFormat="1" ht="21" customHeight="1" x14ac:dyDescent="0.25">
      <c r="A56" s="23"/>
      <c r="B56" s="125" t="s">
        <v>134</v>
      </c>
      <c r="C56" s="126"/>
      <c r="D56" s="126"/>
      <c r="E56" s="127"/>
      <c r="F56" s="39">
        <v>12</v>
      </c>
      <c r="G56" s="65" t="s">
        <v>158</v>
      </c>
      <c r="H56" s="128" t="s">
        <v>65</v>
      </c>
      <c r="I56" s="128"/>
      <c r="J56" s="39">
        <v>3</v>
      </c>
      <c r="K56" s="65" t="s">
        <v>158</v>
      </c>
      <c r="L56" s="53">
        <v>450000</v>
      </c>
      <c r="M56" s="119">
        <f t="shared" si="3"/>
        <v>1350000</v>
      </c>
      <c r="N56" s="120"/>
    </row>
    <row r="57" spans="1:14" s="38" customFormat="1" ht="15" customHeight="1" x14ac:dyDescent="0.25">
      <c r="A57" s="23"/>
      <c r="B57" s="171" t="s">
        <v>170</v>
      </c>
      <c r="C57" s="172"/>
      <c r="D57" s="172"/>
      <c r="E57" s="173"/>
      <c r="F57" s="174">
        <v>10</v>
      </c>
      <c r="G57" s="174" t="s">
        <v>158</v>
      </c>
      <c r="H57" s="175" t="s">
        <v>65</v>
      </c>
      <c r="I57" s="176"/>
      <c r="J57" s="174">
        <v>3</v>
      </c>
      <c r="K57" s="174" t="s">
        <v>158</v>
      </c>
      <c r="L57" s="177">
        <v>250000</v>
      </c>
      <c r="M57" s="119">
        <v>750000</v>
      </c>
      <c r="N57" s="120"/>
    </row>
    <row r="58" spans="1:14" s="38" customFormat="1" ht="15" customHeight="1" x14ac:dyDescent="0.25">
      <c r="A58" s="165"/>
      <c r="B58" s="75"/>
      <c r="C58" s="75"/>
      <c r="D58" s="75"/>
      <c r="E58" s="75"/>
      <c r="F58" s="52"/>
      <c r="G58" s="52"/>
      <c r="H58" s="166"/>
      <c r="I58" s="45"/>
      <c r="J58" s="52"/>
      <c r="K58" s="52"/>
      <c r="L58" s="52"/>
      <c r="M58" s="73"/>
      <c r="N58" s="74"/>
    </row>
    <row r="59" spans="1:14" s="38" customFormat="1" ht="18" customHeight="1" x14ac:dyDescent="0.25">
      <c r="A59" s="135" t="str">
        <f>+'FORMAT KAK'!A58&amp;'FORMAT KAK'!A59</f>
        <v>Tahap IV- Belanja Honorarium Penanggungjawaban Pengelola Keuangan</v>
      </c>
      <c r="B59" s="136"/>
      <c r="C59" s="136"/>
      <c r="D59" s="136"/>
      <c r="E59" s="136"/>
      <c r="F59" s="136"/>
      <c r="G59" s="136"/>
      <c r="H59" s="136"/>
      <c r="I59" s="137"/>
      <c r="J59" s="139"/>
      <c r="K59" s="139"/>
      <c r="L59" s="40"/>
      <c r="M59" s="121">
        <f>M60</f>
        <v>15910000</v>
      </c>
      <c r="N59" s="122"/>
    </row>
    <row r="60" spans="1:14" s="38" customFormat="1" ht="27.75" customHeight="1" x14ac:dyDescent="0.25">
      <c r="A60" s="33"/>
      <c r="B60" s="131" t="s">
        <v>151</v>
      </c>
      <c r="C60" s="131"/>
      <c r="D60" s="131"/>
      <c r="E60" s="131"/>
      <c r="F60" s="128"/>
      <c r="G60" s="128"/>
      <c r="H60" s="128"/>
      <c r="I60" s="128"/>
      <c r="J60" s="128"/>
      <c r="K60" s="128"/>
      <c r="L60" s="39"/>
      <c r="M60" s="121">
        <f>SUM(M61:N69)</f>
        <v>15910000</v>
      </c>
      <c r="N60" s="122"/>
    </row>
    <row r="61" spans="1:14" s="38" customFormat="1" ht="18" customHeight="1" x14ac:dyDescent="0.25">
      <c r="A61" s="33"/>
      <c r="B61" s="125" t="s">
        <v>152</v>
      </c>
      <c r="C61" s="126"/>
      <c r="D61" s="126"/>
      <c r="E61" s="127"/>
      <c r="F61" s="39">
        <v>12</v>
      </c>
      <c r="G61" s="65" t="s">
        <v>158</v>
      </c>
      <c r="H61" s="128" t="s">
        <v>65</v>
      </c>
      <c r="I61" s="128"/>
      <c r="J61" s="39">
        <v>3</v>
      </c>
      <c r="K61" s="65" t="s">
        <v>158</v>
      </c>
      <c r="L61" s="53">
        <v>470000</v>
      </c>
      <c r="M61" s="119">
        <f>J61*L61</f>
        <v>1410000</v>
      </c>
      <c r="N61" s="120"/>
    </row>
    <row r="62" spans="1:14" s="38" customFormat="1" ht="18" customHeight="1" x14ac:dyDescent="0.25">
      <c r="A62" s="33"/>
      <c r="B62" s="125" t="s">
        <v>153</v>
      </c>
      <c r="C62" s="126"/>
      <c r="D62" s="126"/>
      <c r="E62" s="127"/>
      <c r="F62" s="39">
        <v>12</v>
      </c>
      <c r="G62" s="65" t="s">
        <v>158</v>
      </c>
      <c r="H62" s="128" t="s">
        <v>65</v>
      </c>
      <c r="I62" s="128"/>
      <c r="J62" s="39">
        <v>3</v>
      </c>
      <c r="K62" s="65" t="s">
        <v>158</v>
      </c>
      <c r="L62" s="53">
        <v>570000</v>
      </c>
      <c r="M62" s="119">
        <f t="shared" ref="M62:M68" si="5">J62*L62</f>
        <v>1710000</v>
      </c>
      <c r="N62" s="120"/>
    </row>
    <row r="63" spans="1:14" s="38" customFormat="1" ht="18" customHeight="1" x14ac:dyDescent="0.25">
      <c r="A63" s="33"/>
      <c r="B63" s="125" t="s">
        <v>155</v>
      </c>
      <c r="C63" s="126"/>
      <c r="D63" s="126"/>
      <c r="E63" s="127"/>
      <c r="F63" s="39">
        <v>12</v>
      </c>
      <c r="G63" s="65" t="s">
        <v>158</v>
      </c>
      <c r="H63" s="128" t="s">
        <v>65</v>
      </c>
      <c r="I63" s="128"/>
      <c r="J63" s="39">
        <v>3</v>
      </c>
      <c r="K63" s="65" t="s">
        <v>158</v>
      </c>
      <c r="L63" s="53">
        <v>1750000</v>
      </c>
      <c r="M63" s="119">
        <f t="shared" si="5"/>
        <v>5250000</v>
      </c>
      <c r="N63" s="120"/>
    </row>
    <row r="64" spans="1:14" s="38" customFormat="1" ht="18" customHeight="1" x14ac:dyDescent="0.25">
      <c r="A64" s="33"/>
      <c r="B64" s="125" t="s">
        <v>154</v>
      </c>
      <c r="C64" s="126"/>
      <c r="D64" s="126"/>
      <c r="E64" s="127"/>
      <c r="F64" s="39">
        <v>24</v>
      </c>
      <c r="G64" s="65" t="s">
        <v>158</v>
      </c>
      <c r="H64" s="128" t="s">
        <v>65</v>
      </c>
      <c r="I64" s="128"/>
      <c r="J64" s="39">
        <v>9</v>
      </c>
      <c r="K64" s="65" t="s">
        <v>158</v>
      </c>
      <c r="L64" s="53">
        <v>100000</v>
      </c>
      <c r="M64" s="119">
        <f t="shared" si="5"/>
        <v>900000</v>
      </c>
      <c r="N64" s="120"/>
    </row>
    <row r="65" spans="1:14" s="38" customFormat="1" ht="18" customHeight="1" x14ac:dyDescent="0.25">
      <c r="A65" s="33"/>
      <c r="B65" s="125" t="s">
        <v>156</v>
      </c>
      <c r="C65" s="126"/>
      <c r="D65" s="126"/>
      <c r="E65" s="127"/>
      <c r="F65" s="39">
        <v>12</v>
      </c>
      <c r="G65" s="65" t="s">
        <v>158</v>
      </c>
      <c r="H65" s="128" t="s">
        <v>65</v>
      </c>
      <c r="I65" s="128"/>
      <c r="J65" s="39">
        <v>3</v>
      </c>
      <c r="K65" s="65" t="s">
        <v>158</v>
      </c>
      <c r="L65" s="53">
        <v>120000</v>
      </c>
      <c r="M65" s="119">
        <f t="shared" si="5"/>
        <v>360000</v>
      </c>
      <c r="N65" s="120"/>
    </row>
    <row r="66" spans="1:14" s="38" customFormat="1" ht="29.25" customHeight="1" x14ac:dyDescent="0.25">
      <c r="A66" s="33"/>
      <c r="B66" s="125" t="s">
        <v>157</v>
      </c>
      <c r="C66" s="126"/>
      <c r="D66" s="126"/>
      <c r="E66" s="127"/>
      <c r="F66" s="39">
        <v>12</v>
      </c>
      <c r="G66" s="65" t="s">
        <v>158</v>
      </c>
      <c r="H66" s="128" t="s">
        <v>65</v>
      </c>
      <c r="I66" s="128"/>
      <c r="J66" s="39">
        <v>3</v>
      </c>
      <c r="K66" s="65" t="s">
        <v>158</v>
      </c>
      <c r="L66" s="53">
        <v>100000</v>
      </c>
      <c r="M66" s="119">
        <f t="shared" si="5"/>
        <v>300000</v>
      </c>
      <c r="N66" s="120"/>
    </row>
    <row r="67" spans="1:14" s="38" customFormat="1" ht="29.25" customHeight="1" x14ac:dyDescent="0.25">
      <c r="A67" s="33"/>
      <c r="B67" s="132" t="s">
        <v>165</v>
      </c>
      <c r="C67" s="133"/>
      <c r="D67" s="133"/>
      <c r="E67" s="134"/>
      <c r="F67" s="39">
        <v>12</v>
      </c>
      <c r="G67" s="65" t="s">
        <v>158</v>
      </c>
      <c r="H67" s="128" t="s">
        <v>65</v>
      </c>
      <c r="I67" s="128"/>
      <c r="J67" s="39">
        <v>3</v>
      </c>
      <c r="K67" s="65" t="s">
        <v>158</v>
      </c>
      <c r="L67" s="53">
        <v>1460000</v>
      </c>
      <c r="M67" s="119">
        <f t="shared" ref="M67" si="6">J67*L67</f>
        <v>4380000</v>
      </c>
      <c r="N67" s="120"/>
    </row>
    <row r="68" spans="1:14" s="38" customFormat="1" ht="18" customHeight="1" x14ac:dyDescent="0.25">
      <c r="A68" s="33"/>
      <c r="B68" s="125" t="s">
        <v>134</v>
      </c>
      <c r="C68" s="126"/>
      <c r="D68" s="126"/>
      <c r="E68" s="127"/>
      <c r="F68" s="39">
        <v>12</v>
      </c>
      <c r="G68" s="65" t="s">
        <v>158</v>
      </c>
      <c r="H68" s="128" t="s">
        <v>65</v>
      </c>
      <c r="I68" s="128"/>
      <c r="J68" s="39">
        <v>3</v>
      </c>
      <c r="K68" s="65" t="s">
        <v>158</v>
      </c>
      <c r="L68" s="53">
        <v>450000</v>
      </c>
      <c r="M68" s="119">
        <f t="shared" si="5"/>
        <v>1350000</v>
      </c>
      <c r="N68" s="120"/>
    </row>
    <row r="69" spans="1:14" s="38" customFormat="1" ht="22.5" customHeight="1" x14ac:dyDescent="0.25">
      <c r="A69" s="24"/>
      <c r="B69" s="168" t="s">
        <v>170</v>
      </c>
      <c r="C69" s="169"/>
      <c r="D69" s="169"/>
      <c r="E69" s="170"/>
      <c r="F69" s="39">
        <v>10</v>
      </c>
      <c r="G69" s="45" t="s">
        <v>158</v>
      </c>
      <c r="H69" s="129" t="s">
        <v>65</v>
      </c>
      <c r="I69" s="130"/>
      <c r="J69" s="40">
        <v>1</v>
      </c>
      <c r="K69" s="46" t="s">
        <v>158</v>
      </c>
      <c r="L69" s="40">
        <v>250000</v>
      </c>
      <c r="M69" s="119">
        <f t="shared" ref="M69" si="7">J69*L69</f>
        <v>250000</v>
      </c>
      <c r="N69" s="120"/>
    </row>
    <row r="70" spans="1:14" s="38" customFormat="1" x14ac:dyDescent="0.25">
      <c r="A70" s="47"/>
      <c r="B70" s="140"/>
      <c r="C70" s="140"/>
      <c r="D70" s="140"/>
      <c r="E70" s="140"/>
      <c r="F70" s="128"/>
      <c r="G70" s="128"/>
      <c r="H70" s="128"/>
      <c r="I70" s="128"/>
      <c r="J70" s="139"/>
      <c r="K70" s="139"/>
      <c r="L70" s="40"/>
      <c r="M70" s="123"/>
      <c r="N70" s="124"/>
    </row>
    <row r="71" spans="1:14" s="38" customFormat="1" ht="15" hidden="1" customHeight="1" x14ac:dyDescent="0.25">
      <c r="A71" s="42"/>
      <c r="B71" s="131"/>
      <c r="C71" s="131"/>
      <c r="D71" s="131"/>
      <c r="E71" s="131"/>
      <c r="F71" s="128"/>
      <c r="G71" s="128"/>
      <c r="H71" s="128"/>
      <c r="I71" s="128"/>
      <c r="J71" s="139"/>
      <c r="K71" s="139"/>
      <c r="L71" s="40"/>
      <c r="M71" s="123"/>
      <c r="N71" s="124"/>
    </row>
    <row r="72" spans="1:14" s="38" customFormat="1" ht="15" hidden="1" customHeight="1" x14ac:dyDescent="0.25">
      <c r="A72" s="42"/>
      <c r="B72" s="140"/>
      <c r="C72" s="140"/>
      <c r="D72" s="140"/>
      <c r="E72" s="140"/>
      <c r="F72" s="128"/>
      <c r="G72" s="128"/>
      <c r="H72" s="128"/>
      <c r="I72" s="128"/>
      <c r="J72" s="139"/>
      <c r="K72" s="139"/>
      <c r="L72" s="40"/>
      <c r="M72" s="123"/>
      <c r="N72" s="124"/>
    </row>
    <row r="73" spans="1:14" s="38" customFormat="1" ht="15" hidden="1" customHeight="1" x14ac:dyDescent="0.25">
      <c r="A73" s="42"/>
      <c r="B73" s="140"/>
      <c r="C73" s="140"/>
      <c r="D73" s="140"/>
      <c r="E73" s="140"/>
      <c r="F73" s="128"/>
      <c r="G73" s="128"/>
      <c r="H73" s="128"/>
      <c r="I73" s="128"/>
      <c r="J73" s="139"/>
      <c r="K73" s="139"/>
      <c r="L73" s="40"/>
      <c r="M73" s="123"/>
      <c r="N73" s="124"/>
    </row>
    <row r="74" spans="1:14" s="38" customFormat="1" ht="15" hidden="1" customHeight="1" x14ac:dyDescent="0.25">
      <c r="A74" s="23" t="s">
        <v>45</v>
      </c>
      <c r="B74" s="140"/>
      <c r="C74" s="140"/>
      <c r="D74" s="140"/>
      <c r="E74" s="140"/>
      <c r="F74" s="128"/>
      <c r="G74" s="128"/>
      <c r="H74" s="128"/>
      <c r="I74" s="128"/>
      <c r="J74" s="139"/>
      <c r="K74" s="139"/>
      <c r="L74" s="40"/>
      <c r="M74" s="123"/>
      <c r="N74" s="124"/>
    </row>
    <row r="75" spans="1:14" s="38" customFormat="1" ht="15" hidden="1" customHeight="1" x14ac:dyDescent="0.25">
      <c r="A75" s="42" t="s">
        <v>48</v>
      </c>
      <c r="B75" s="140"/>
      <c r="C75" s="140"/>
      <c r="D75" s="140"/>
      <c r="E75" s="140"/>
      <c r="F75" s="128"/>
      <c r="G75" s="128"/>
      <c r="H75" s="128"/>
      <c r="I75" s="128"/>
      <c r="J75" s="139"/>
      <c r="K75" s="139"/>
      <c r="L75" s="40"/>
      <c r="M75" s="123"/>
      <c r="N75" s="124"/>
    </row>
    <row r="76" spans="1:14" s="38" customFormat="1" ht="15" hidden="1" customHeight="1" x14ac:dyDescent="0.25">
      <c r="A76" s="42" t="s">
        <v>46</v>
      </c>
      <c r="B76" s="140"/>
      <c r="C76" s="140"/>
      <c r="D76" s="140"/>
      <c r="E76" s="140"/>
      <c r="F76" s="128"/>
      <c r="G76" s="128"/>
      <c r="H76" s="128"/>
      <c r="I76" s="128"/>
      <c r="J76" s="139"/>
      <c r="K76" s="139"/>
      <c r="L76" s="40"/>
      <c r="M76" s="123"/>
      <c r="N76" s="124"/>
    </row>
    <row r="77" spans="1:14" s="38" customFormat="1" ht="15" hidden="1" customHeight="1" x14ac:dyDescent="0.25">
      <c r="A77" s="42"/>
      <c r="B77" s="143" t="s">
        <v>134</v>
      </c>
      <c r="C77" s="144"/>
      <c r="D77" s="144"/>
      <c r="E77" s="145"/>
      <c r="F77" s="129" t="s">
        <v>135</v>
      </c>
      <c r="G77" s="130"/>
      <c r="H77" s="129" t="s">
        <v>65</v>
      </c>
      <c r="I77" s="130"/>
      <c r="J77" s="123">
        <v>2</v>
      </c>
      <c r="K77" s="124"/>
      <c r="L77" s="40">
        <v>350000</v>
      </c>
      <c r="M77" s="123">
        <f>J77*L77</f>
        <v>700000</v>
      </c>
      <c r="N77" s="124"/>
    </row>
    <row r="78" spans="1:14" s="38" customFormat="1" ht="15" hidden="1" customHeight="1" x14ac:dyDescent="0.25">
      <c r="A78" s="42"/>
      <c r="B78" s="140"/>
      <c r="C78" s="140"/>
      <c r="D78" s="140"/>
      <c r="E78" s="140"/>
      <c r="F78" s="128"/>
      <c r="G78" s="128"/>
      <c r="H78" s="128"/>
      <c r="I78" s="128"/>
      <c r="J78" s="139"/>
      <c r="K78" s="139"/>
      <c r="L78" s="40"/>
      <c r="M78" s="123"/>
      <c r="N78" s="124"/>
    </row>
    <row r="79" spans="1:14" s="38" customFormat="1" ht="13.5" hidden="1" customHeight="1" x14ac:dyDescent="0.25">
      <c r="A79" s="42"/>
      <c r="B79" s="140"/>
      <c r="C79" s="140"/>
      <c r="D79" s="140"/>
      <c r="E79" s="140"/>
      <c r="F79" s="128"/>
      <c r="G79" s="128"/>
      <c r="H79" s="128"/>
      <c r="I79" s="128"/>
      <c r="J79" s="139"/>
      <c r="K79" s="139"/>
      <c r="L79" s="40"/>
      <c r="M79" s="123"/>
      <c r="N79" s="124"/>
    </row>
    <row r="80" spans="1:14" s="38" customFormat="1" ht="15" hidden="1" customHeight="1" x14ac:dyDescent="0.25">
      <c r="A80" s="23" t="s">
        <v>44</v>
      </c>
      <c r="B80" s="131" t="str">
        <f>'FORMAT KAK'!A63&amp;'FORMAT KAK'!A64</f>
        <v>Tahap IX- Nama Tahap</v>
      </c>
      <c r="C80" s="131"/>
      <c r="D80" s="131"/>
      <c r="E80" s="131"/>
      <c r="F80" s="128"/>
      <c r="G80" s="128"/>
      <c r="H80" s="128"/>
      <c r="I80" s="128"/>
      <c r="J80" s="139"/>
      <c r="K80" s="139"/>
      <c r="L80" s="40"/>
      <c r="M80" s="121">
        <f>SUM(M81,M87)</f>
        <v>0</v>
      </c>
      <c r="N80" s="122"/>
    </row>
    <row r="81" spans="1:14" s="38" customFormat="1" ht="15" hidden="1" customHeight="1" x14ac:dyDescent="0.25">
      <c r="A81" s="23" t="s">
        <v>45</v>
      </c>
      <c r="B81" s="131" t="s">
        <v>43</v>
      </c>
      <c r="C81" s="131"/>
      <c r="D81" s="131"/>
      <c r="E81" s="131"/>
      <c r="F81" s="128"/>
      <c r="G81" s="128"/>
      <c r="H81" s="128"/>
      <c r="I81" s="128"/>
      <c r="J81" s="139"/>
      <c r="K81" s="139"/>
      <c r="L81" s="40"/>
      <c r="M81" s="123">
        <f>SUM(M82,M83,M84,M85,M86)</f>
        <v>0</v>
      </c>
      <c r="N81" s="124"/>
    </row>
    <row r="82" spans="1:14" s="38" customFormat="1" ht="15" hidden="1" customHeight="1" x14ac:dyDescent="0.25">
      <c r="A82" s="42" t="s">
        <v>48</v>
      </c>
      <c r="B82" s="140"/>
      <c r="C82" s="140"/>
      <c r="D82" s="140"/>
      <c r="E82" s="140"/>
      <c r="F82" s="128"/>
      <c r="G82" s="128"/>
      <c r="H82" s="128"/>
      <c r="I82" s="128"/>
      <c r="J82" s="139"/>
      <c r="K82" s="139"/>
      <c r="L82" s="40"/>
      <c r="M82" s="123">
        <f>J82*L82</f>
        <v>0</v>
      </c>
      <c r="N82" s="124"/>
    </row>
    <row r="83" spans="1:14" s="38" customFormat="1" ht="15" hidden="1" customHeight="1" x14ac:dyDescent="0.25">
      <c r="A83" s="42" t="s">
        <v>46</v>
      </c>
      <c r="B83" s="140"/>
      <c r="C83" s="140"/>
      <c r="D83" s="140"/>
      <c r="E83" s="140"/>
      <c r="F83" s="128"/>
      <c r="G83" s="128"/>
      <c r="H83" s="128"/>
      <c r="I83" s="128"/>
      <c r="J83" s="139"/>
      <c r="K83" s="139"/>
      <c r="L83" s="40"/>
      <c r="M83" s="123"/>
      <c r="N83" s="124"/>
    </row>
    <row r="84" spans="1:14" s="38" customFormat="1" ht="13.5" hidden="1" customHeight="1" x14ac:dyDescent="0.25">
      <c r="A84" s="42"/>
      <c r="B84" s="140"/>
      <c r="C84" s="140"/>
      <c r="D84" s="140"/>
      <c r="E84" s="140"/>
      <c r="F84" s="128"/>
      <c r="G84" s="128"/>
      <c r="H84" s="128"/>
      <c r="I84" s="128"/>
      <c r="J84" s="139"/>
      <c r="K84" s="139"/>
      <c r="L84" s="40"/>
      <c r="M84" s="123"/>
      <c r="N84" s="124"/>
    </row>
    <row r="85" spans="1:14" s="38" customFormat="1" ht="13.5" hidden="1" customHeight="1" x14ac:dyDescent="0.25">
      <c r="A85" s="42"/>
      <c r="B85" s="140"/>
      <c r="C85" s="140"/>
      <c r="D85" s="140"/>
      <c r="E85" s="140"/>
      <c r="F85" s="128"/>
      <c r="G85" s="128"/>
      <c r="H85" s="128"/>
      <c r="I85" s="128"/>
      <c r="J85" s="139"/>
      <c r="K85" s="139"/>
      <c r="L85" s="40"/>
      <c r="M85" s="123"/>
      <c r="N85" s="124"/>
    </row>
    <row r="86" spans="1:14" s="38" customFormat="1" ht="15" hidden="1" customHeight="1" x14ac:dyDescent="0.25">
      <c r="A86" s="42"/>
      <c r="B86" s="140"/>
      <c r="C86" s="140"/>
      <c r="D86" s="140"/>
      <c r="E86" s="140"/>
      <c r="F86" s="128"/>
      <c r="G86" s="128"/>
      <c r="H86" s="128"/>
      <c r="I86" s="128"/>
      <c r="J86" s="139"/>
      <c r="K86" s="139"/>
      <c r="L86" s="40"/>
      <c r="M86" s="123"/>
      <c r="N86" s="124"/>
    </row>
    <row r="87" spans="1:14" s="38" customFormat="1" ht="15" hidden="1" customHeight="1" x14ac:dyDescent="0.25">
      <c r="A87" s="23" t="s">
        <v>45</v>
      </c>
      <c r="B87" s="131" t="s">
        <v>42</v>
      </c>
      <c r="C87" s="131"/>
      <c r="D87" s="131"/>
      <c r="E87" s="131"/>
      <c r="F87" s="128"/>
      <c r="G87" s="128"/>
      <c r="H87" s="128"/>
      <c r="I87" s="128"/>
      <c r="J87" s="139"/>
      <c r="K87" s="139"/>
      <c r="L87" s="40"/>
      <c r="M87" s="123">
        <f>SUM(M88,M89,M90,M91,M92)</f>
        <v>0</v>
      </c>
      <c r="N87" s="124"/>
    </row>
    <row r="88" spans="1:14" s="38" customFormat="1" ht="15" hidden="1" customHeight="1" x14ac:dyDescent="0.25">
      <c r="A88" s="42" t="s">
        <v>48</v>
      </c>
      <c r="B88" s="140"/>
      <c r="C88" s="140"/>
      <c r="D88" s="140"/>
      <c r="E88" s="140"/>
      <c r="F88" s="128"/>
      <c r="G88" s="128"/>
      <c r="H88" s="128"/>
      <c r="I88" s="128"/>
      <c r="J88" s="139"/>
      <c r="K88" s="139"/>
      <c r="L88" s="40"/>
      <c r="M88" s="123">
        <f>J88*L88</f>
        <v>0</v>
      </c>
      <c r="N88" s="124"/>
    </row>
    <row r="89" spans="1:14" s="38" customFormat="1" ht="15" hidden="1" customHeight="1" x14ac:dyDescent="0.25">
      <c r="A89" s="42" t="s">
        <v>46</v>
      </c>
      <c r="B89" s="140"/>
      <c r="C89" s="140"/>
      <c r="D89" s="140"/>
      <c r="E89" s="140"/>
      <c r="F89" s="128"/>
      <c r="G89" s="128"/>
      <c r="H89" s="128"/>
      <c r="I89" s="128"/>
      <c r="J89" s="139"/>
      <c r="K89" s="139"/>
      <c r="L89" s="40"/>
      <c r="M89" s="123"/>
      <c r="N89" s="124"/>
    </row>
    <row r="90" spans="1:14" s="38" customFormat="1" ht="15" hidden="1" customHeight="1" x14ac:dyDescent="0.25">
      <c r="A90" s="42"/>
      <c r="B90" s="140"/>
      <c r="C90" s="140"/>
      <c r="D90" s="140"/>
      <c r="E90" s="140"/>
      <c r="F90" s="128"/>
      <c r="G90" s="128"/>
      <c r="H90" s="128"/>
      <c r="I90" s="128"/>
      <c r="J90" s="139"/>
      <c r="K90" s="139"/>
      <c r="L90" s="40"/>
      <c r="M90" s="123"/>
      <c r="N90" s="124"/>
    </row>
    <row r="91" spans="1:14" s="38" customFormat="1" ht="15" hidden="1" customHeight="1" x14ac:dyDescent="0.25">
      <c r="A91" s="42"/>
      <c r="B91" s="140"/>
      <c r="C91" s="140"/>
      <c r="D91" s="140"/>
      <c r="E91" s="140"/>
      <c r="F91" s="128"/>
      <c r="G91" s="128"/>
      <c r="H91" s="128"/>
      <c r="I91" s="128"/>
      <c r="J91" s="139"/>
      <c r="K91" s="139"/>
      <c r="L91" s="40"/>
      <c r="M91" s="123"/>
      <c r="N91" s="124"/>
    </row>
    <row r="92" spans="1:14" s="38" customFormat="1" ht="15" hidden="1" customHeight="1" x14ac:dyDescent="0.25">
      <c r="A92" s="42"/>
      <c r="B92" s="140"/>
      <c r="C92" s="140"/>
      <c r="D92" s="140"/>
      <c r="E92" s="140"/>
      <c r="F92" s="128"/>
      <c r="G92" s="128"/>
      <c r="H92" s="128"/>
      <c r="I92" s="128"/>
      <c r="J92" s="139"/>
      <c r="K92" s="139"/>
      <c r="L92" s="40"/>
      <c r="M92" s="123"/>
      <c r="N92" s="124"/>
    </row>
    <row r="93" spans="1:14" s="38" customFormat="1" ht="15" hidden="1" customHeight="1" x14ac:dyDescent="0.25">
      <c r="A93" s="23" t="s">
        <v>44</v>
      </c>
      <c r="B93" s="131" t="str">
        <f>'FORMAT KAK'!A67&amp;'FORMAT KAK'!A68</f>
        <v>Tahap X- Nama Tahap</v>
      </c>
      <c r="C93" s="131"/>
      <c r="D93" s="131"/>
      <c r="E93" s="131"/>
      <c r="F93" s="128"/>
      <c r="G93" s="128"/>
      <c r="H93" s="128"/>
      <c r="I93" s="128"/>
      <c r="J93" s="139"/>
      <c r="K93" s="139"/>
      <c r="L93" s="40"/>
      <c r="M93" s="121">
        <f>SUM(M94,M100)</f>
        <v>0</v>
      </c>
      <c r="N93" s="122"/>
    </row>
    <row r="94" spans="1:14" s="38" customFormat="1" ht="15" hidden="1" customHeight="1" x14ac:dyDescent="0.25">
      <c r="A94" s="23" t="s">
        <v>45</v>
      </c>
      <c r="B94" s="131" t="s">
        <v>43</v>
      </c>
      <c r="C94" s="131"/>
      <c r="D94" s="131"/>
      <c r="E94" s="131"/>
      <c r="F94" s="128"/>
      <c r="G94" s="128"/>
      <c r="H94" s="128"/>
      <c r="I94" s="128"/>
      <c r="J94" s="139"/>
      <c r="K94" s="139"/>
      <c r="L94" s="40"/>
      <c r="M94" s="123">
        <f>SUM(M95,M96,M97,M98,M99)</f>
        <v>0</v>
      </c>
      <c r="N94" s="124"/>
    </row>
    <row r="95" spans="1:14" s="38" customFormat="1" ht="15" hidden="1" customHeight="1" x14ac:dyDescent="0.25">
      <c r="A95" s="42" t="s">
        <v>48</v>
      </c>
      <c r="B95" s="140"/>
      <c r="C95" s="140"/>
      <c r="D95" s="140"/>
      <c r="E95" s="140"/>
      <c r="F95" s="128"/>
      <c r="G95" s="128"/>
      <c r="H95" s="128"/>
      <c r="I95" s="128"/>
      <c r="J95" s="139"/>
      <c r="K95" s="139"/>
      <c r="L95" s="40"/>
      <c r="M95" s="123">
        <f>J95*L95</f>
        <v>0</v>
      </c>
      <c r="N95" s="124"/>
    </row>
    <row r="96" spans="1:14" s="38" customFormat="1" ht="15" hidden="1" customHeight="1" x14ac:dyDescent="0.25">
      <c r="A96" s="42" t="s">
        <v>46</v>
      </c>
      <c r="B96" s="140"/>
      <c r="C96" s="140"/>
      <c r="D96" s="140"/>
      <c r="E96" s="140"/>
      <c r="F96" s="128"/>
      <c r="G96" s="128"/>
      <c r="H96" s="128"/>
      <c r="I96" s="128"/>
      <c r="J96" s="139"/>
      <c r="K96" s="139"/>
      <c r="L96" s="40"/>
      <c r="M96" s="123"/>
      <c r="N96" s="124"/>
    </row>
    <row r="97" spans="1:14" s="38" customFormat="1" ht="15" hidden="1" customHeight="1" x14ac:dyDescent="0.25">
      <c r="A97" s="42"/>
      <c r="B97" s="140"/>
      <c r="C97" s="140"/>
      <c r="D97" s="140"/>
      <c r="E97" s="140"/>
      <c r="F97" s="128"/>
      <c r="G97" s="128"/>
      <c r="H97" s="128"/>
      <c r="I97" s="128"/>
      <c r="J97" s="139"/>
      <c r="K97" s="139"/>
      <c r="L97" s="40"/>
      <c r="M97" s="123"/>
      <c r="N97" s="124"/>
    </row>
    <row r="98" spans="1:14" s="38" customFormat="1" ht="15" hidden="1" customHeight="1" x14ac:dyDescent="0.25">
      <c r="A98" s="42"/>
      <c r="B98" s="140"/>
      <c r="C98" s="140"/>
      <c r="D98" s="140"/>
      <c r="E98" s="140"/>
      <c r="F98" s="128"/>
      <c r="G98" s="128"/>
      <c r="H98" s="128"/>
      <c r="I98" s="128"/>
      <c r="J98" s="139"/>
      <c r="K98" s="139"/>
      <c r="L98" s="40"/>
      <c r="M98" s="123"/>
      <c r="N98" s="124"/>
    </row>
    <row r="99" spans="1:14" s="38" customFormat="1" ht="15" hidden="1" customHeight="1" x14ac:dyDescent="0.25">
      <c r="A99" s="42"/>
      <c r="B99" s="140"/>
      <c r="C99" s="140"/>
      <c r="D99" s="140"/>
      <c r="E99" s="140"/>
      <c r="F99" s="128"/>
      <c r="G99" s="128"/>
      <c r="H99" s="128"/>
      <c r="I99" s="128"/>
      <c r="J99" s="139"/>
      <c r="K99" s="139"/>
      <c r="L99" s="40"/>
      <c r="M99" s="123"/>
      <c r="N99" s="124"/>
    </row>
    <row r="100" spans="1:14" s="38" customFormat="1" ht="15" hidden="1" customHeight="1" x14ac:dyDescent="0.25">
      <c r="A100" s="23" t="s">
        <v>45</v>
      </c>
      <c r="B100" s="131" t="s">
        <v>42</v>
      </c>
      <c r="C100" s="131"/>
      <c r="D100" s="131"/>
      <c r="E100" s="131"/>
      <c r="F100" s="128"/>
      <c r="G100" s="128"/>
      <c r="H100" s="128"/>
      <c r="I100" s="128"/>
      <c r="J100" s="139"/>
      <c r="K100" s="139"/>
      <c r="L100" s="40"/>
      <c r="M100" s="123">
        <f>SUM(M101,M102,M103,M104,M105)</f>
        <v>0</v>
      </c>
      <c r="N100" s="124"/>
    </row>
    <row r="101" spans="1:14" s="38" customFormat="1" ht="15" hidden="1" customHeight="1" x14ac:dyDescent="0.25">
      <c r="A101" s="42" t="s">
        <v>48</v>
      </c>
      <c r="B101" s="140"/>
      <c r="C101" s="140"/>
      <c r="D101" s="140"/>
      <c r="E101" s="140"/>
      <c r="F101" s="128"/>
      <c r="G101" s="128"/>
      <c r="H101" s="128"/>
      <c r="I101" s="128"/>
      <c r="J101" s="139"/>
      <c r="K101" s="139"/>
      <c r="L101" s="40"/>
      <c r="M101" s="123">
        <f>J101*L101</f>
        <v>0</v>
      </c>
      <c r="N101" s="124"/>
    </row>
    <row r="102" spans="1:14" s="38" customFormat="1" ht="15" hidden="1" customHeight="1" x14ac:dyDescent="0.25">
      <c r="A102" s="42" t="s">
        <v>46</v>
      </c>
      <c r="B102" s="140"/>
      <c r="C102" s="140"/>
      <c r="D102" s="140"/>
      <c r="E102" s="140"/>
      <c r="F102" s="128"/>
      <c r="G102" s="128"/>
      <c r="H102" s="128"/>
      <c r="I102" s="128"/>
      <c r="J102" s="139"/>
      <c r="K102" s="139"/>
      <c r="L102" s="40"/>
      <c r="M102" s="123"/>
      <c r="N102" s="124"/>
    </row>
    <row r="103" spans="1:14" s="38" customFormat="1" ht="15" hidden="1" customHeight="1" x14ac:dyDescent="0.25">
      <c r="A103" s="42"/>
      <c r="B103" s="140"/>
      <c r="C103" s="140"/>
      <c r="D103" s="140"/>
      <c r="E103" s="140"/>
      <c r="F103" s="128"/>
      <c r="G103" s="128"/>
      <c r="H103" s="128"/>
      <c r="I103" s="128"/>
      <c r="J103" s="139"/>
      <c r="K103" s="139"/>
      <c r="L103" s="40"/>
      <c r="M103" s="123"/>
      <c r="N103" s="124"/>
    </row>
    <row r="104" spans="1:14" s="38" customFormat="1" ht="15" hidden="1" customHeight="1" x14ac:dyDescent="0.25">
      <c r="A104" s="42"/>
      <c r="B104" s="140"/>
      <c r="C104" s="140"/>
      <c r="D104" s="140"/>
      <c r="E104" s="140"/>
      <c r="F104" s="128"/>
      <c r="G104" s="128"/>
      <c r="H104" s="128"/>
      <c r="I104" s="128"/>
      <c r="J104" s="139"/>
      <c r="K104" s="139"/>
      <c r="L104" s="40"/>
      <c r="M104" s="123"/>
      <c r="N104" s="124"/>
    </row>
    <row r="105" spans="1:14" s="38" customFormat="1" ht="15" hidden="1" customHeight="1" x14ac:dyDescent="0.25">
      <c r="A105" s="42"/>
      <c r="B105" s="140"/>
      <c r="C105" s="140"/>
      <c r="D105" s="140"/>
      <c r="E105" s="140"/>
      <c r="F105" s="128"/>
      <c r="G105" s="128"/>
      <c r="H105" s="128"/>
      <c r="I105" s="128"/>
      <c r="J105" s="139"/>
      <c r="K105" s="139"/>
      <c r="L105" s="40"/>
      <c r="M105" s="123"/>
      <c r="N105" s="124"/>
    </row>
    <row r="106" spans="1:14" s="38" customFormat="1" x14ac:dyDescent="0.25">
      <c r="A106" s="141" t="s">
        <v>53</v>
      </c>
      <c r="B106" s="142"/>
      <c r="C106" s="142"/>
      <c r="D106" s="142"/>
      <c r="E106" s="142"/>
      <c r="F106" s="142"/>
      <c r="G106" s="142"/>
      <c r="H106" s="142"/>
      <c r="I106" s="142"/>
      <c r="J106" s="142"/>
      <c r="K106" s="142"/>
      <c r="L106" s="142"/>
      <c r="M106" s="121">
        <f>SUM(M19+M31+M43+M59)</f>
        <v>65140000</v>
      </c>
      <c r="N106" s="122"/>
    </row>
    <row r="109" spans="1:14" x14ac:dyDescent="0.25">
      <c r="B109" s="12" t="str">
        <f>'FORMAT KAK'!B76:D76</f>
        <v>Penanggung Jawab Kegiatan</v>
      </c>
      <c r="L109" s="12" t="s">
        <v>32</v>
      </c>
    </row>
    <row r="110" spans="1:14" x14ac:dyDescent="0.25">
      <c r="B110" s="48"/>
    </row>
    <row r="111" spans="1:14" x14ac:dyDescent="0.25">
      <c r="B111" s="48"/>
    </row>
    <row r="112" spans="1:14" x14ac:dyDescent="0.25">
      <c r="B112" s="48"/>
    </row>
    <row r="113" spans="1:13" x14ac:dyDescent="0.25">
      <c r="B113" s="48"/>
      <c r="L113" s="9"/>
      <c r="M113" s="9"/>
    </row>
    <row r="114" spans="1:13" x14ac:dyDescent="0.25">
      <c r="B114" s="14" t="str">
        <f>'FORMAT KAK'!B81</f>
        <v>NAJIB KUSBANDONO, S.Sos</v>
      </c>
      <c r="L114" s="51" t="str">
        <f>'FORMAT KAK'!J81</f>
        <v>SAGIYO S.IP</v>
      </c>
      <c r="M114" s="28"/>
    </row>
    <row r="115" spans="1:13" x14ac:dyDescent="0.25">
      <c r="A115" s="76"/>
      <c r="B115" s="77" t="str">
        <f>'FORMAT KAK'!B82</f>
        <v>NIP. 19660604 198901 1 003</v>
      </c>
      <c r="C115" s="76"/>
      <c r="D115" s="76"/>
      <c r="E115" s="76"/>
      <c r="F115" s="76"/>
      <c r="G115" s="76"/>
      <c r="H115" s="76"/>
      <c r="I115" s="76"/>
      <c r="J115" s="76"/>
      <c r="K115" s="76"/>
      <c r="L115" s="28" t="str">
        <f>'FORMAT KAK'!J82</f>
        <v>NIP. 19721007 199903 1 007</v>
      </c>
      <c r="M115" s="51"/>
    </row>
  </sheetData>
  <mergeCells count="388">
    <mergeCell ref="M69:N69"/>
    <mergeCell ref="H69:I69"/>
    <mergeCell ref="B69:E69"/>
    <mergeCell ref="M67:N67"/>
    <mergeCell ref="F48:G48"/>
    <mergeCell ref="J44:K44"/>
    <mergeCell ref="J43:K43"/>
    <mergeCell ref="F46:G46"/>
    <mergeCell ref="B27:E27"/>
    <mergeCell ref="H27:I27"/>
    <mergeCell ref="M27:N27"/>
    <mergeCell ref="B39:E39"/>
    <mergeCell ref="H39:I39"/>
    <mergeCell ref="M39:N39"/>
    <mergeCell ref="B32:E32"/>
    <mergeCell ref="F32:G32"/>
    <mergeCell ref="H32:I32"/>
    <mergeCell ref="J32:K32"/>
    <mergeCell ref="B44:E44"/>
    <mergeCell ref="B45:E45"/>
    <mergeCell ref="B46:E46"/>
    <mergeCell ref="B47:E47"/>
    <mergeCell ref="A43:E43"/>
    <mergeCell ref="H43:I43"/>
    <mergeCell ref="H44:I44"/>
    <mergeCell ref="B41:E41"/>
    <mergeCell ref="F47:G47"/>
    <mergeCell ref="M22:N22"/>
    <mergeCell ref="M23:N23"/>
    <mergeCell ref="H21:I21"/>
    <mergeCell ref="M29:N29"/>
    <mergeCell ref="H29:I29"/>
    <mergeCell ref="B29:E29"/>
    <mergeCell ref="A31:E31"/>
    <mergeCell ref="B22:E22"/>
    <mergeCell ref="B23:E23"/>
    <mergeCell ref="M38:N38"/>
    <mergeCell ref="M37:N37"/>
    <mergeCell ref="M36:N36"/>
    <mergeCell ref="M35:N35"/>
    <mergeCell ref="M34:N34"/>
    <mergeCell ref="M33:N33"/>
    <mergeCell ref="M32:N32"/>
    <mergeCell ref="F74:G74"/>
    <mergeCell ref="B71:E71"/>
    <mergeCell ref="B72:E72"/>
    <mergeCell ref="B70:E70"/>
    <mergeCell ref="F70:G70"/>
    <mergeCell ref="J73:K73"/>
    <mergeCell ref="J72:K72"/>
    <mergeCell ref="J71:K71"/>
    <mergeCell ref="H73:I73"/>
    <mergeCell ref="H72:I72"/>
    <mergeCell ref="H71:I71"/>
    <mergeCell ref="B73:E73"/>
    <mergeCell ref="B74:E74"/>
    <mergeCell ref="F73:G73"/>
    <mergeCell ref="F72:G72"/>
    <mergeCell ref="H70:I70"/>
    <mergeCell ref="J70:K70"/>
    <mergeCell ref="F71:G71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9:A10"/>
    <mergeCell ref="B10:F10"/>
    <mergeCell ref="K7:L7"/>
    <mergeCell ref="G10:J10"/>
    <mergeCell ref="K10:L10"/>
    <mergeCell ref="B8:L8"/>
    <mergeCell ref="B9:F9"/>
    <mergeCell ref="G9:J9"/>
    <mergeCell ref="B14:L14"/>
    <mergeCell ref="A6:A7"/>
    <mergeCell ref="M16:N18"/>
    <mergeCell ref="A12:A13"/>
    <mergeCell ref="A16:E18"/>
    <mergeCell ref="H16:I18"/>
    <mergeCell ref="J16:K18"/>
    <mergeCell ref="L16:L18"/>
    <mergeCell ref="F16:G18"/>
    <mergeCell ref="J47:K47"/>
    <mergeCell ref="H47:I47"/>
    <mergeCell ref="F31:G31"/>
    <mergeCell ref="H31:I31"/>
    <mergeCell ref="H41:I41"/>
    <mergeCell ref="M43:N43"/>
    <mergeCell ref="J46:K46"/>
    <mergeCell ref="J45:K45"/>
    <mergeCell ref="H46:I46"/>
    <mergeCell ref="F43:G43"/>
    <mergeCell ref="F44:G44"/>
    <mergeCell ref="F19:G19"/>
    <mergeCell ref="A19:E19"/>
    <mergeCell ref="M45:N45"/>
    <mergeCell ref="F45:G45"/>
    <mergeCell ref="J31:K31"/>
    <mergeCell ref="M31:N31"/>
    <mergeCell ref="M71:N71"/>
    <mergeCell ref="M70:N70"/>
    <mergeCell ref="H79:I79"/>
    <mergeCell ref="H78:I78"/>
    <mergeCell ref="H77:I77"/>
    <mergeCell ref="H76:I76"/>
    <mergeCell ref="H75:I75"/>
    <mergeCell ref="H74:I74"/>
    <mergeCell ref="M79:N79"/>
    <mergeCell ref="M78:N78"/>
    <mergeCell ref="M77:N77"/>
    <mergeCell ref="M76:N76"/>
    <mergeCell ref="M75:N75"/>
    <mergeCell ref="M74:N74"/>
    <mergeCell ref="J77:K77"/>
    <mergeCell ref="J76:K76"/>
    <mergeCell ref="J74:K74"/>
    <mergeCell ref="J75:K75"/>
    <mergeCell ref="J81:K81"/>
    <mergeCell ref="J80:K80"/>
    <mergeCell ref="J79:K79"/>
    <mergeCell ref="J78:K78"/>
    <mergeCell ref="B75:E75"/>
    <mergeCell ref="B76:E76"/>
    <mergeCell ref="B77:E77"/>
    <mergeCell ref="B79:E79"/>
    <mergeCell ref="B78:E78"/>
    <mergeCell ref="F79:G79"/>
    <mergeCell ref="F78:G78"/>
    <mergeCell ref="F77:G77"/>
    <mergeCell ref="F76:G76"/>
    <mergeCell ref="F75:G75"/>
    <mergeCell ref="F81:G81"/>
    <mergeCell ref="F80:G80"/>
    <mergeCell ref="B80:E80"/>
    <mergeCell ref="B81:E81"/>
    <mergeCell ref="H81:I81"/>
    <mergeCell ref="J83:K83"/>
    <mergeCell ref="H86:I86"/>
    <mergeCell ref="H85:I85"/>
    <mergeCell ref="H84:I84"/>
    <mergeCell ref="B82:E82"/>
    <mergeCell ref="B83:E83"/>
    <mergeCell ref="B84:E84"/>
    <mergeCell ref="B85:E85"/>
    <mergeCell ref="B86:E86"/>
    <mergeCell ref="F86:G86"/>
    <mergeCell ref="F85:G85"/>
    <mergeCell ref="F84:G84"/>
    <mergeCell ref="F83:G83"/>
    <mergeCell ref="F82:G82"/>
    <mergeCell ref="H83:I83"/>
    <mergeCell ref="H82:I82"/>
    <mergeCell ref="J82:K82"/>
    <mergeCell ref="J86:K86"/>
    <mergeCell ref="J85:K85"/>
    <mergeCell ref="J84:K84"/>
    <mergeCell ref="J89:K89"/>
    <mergeCell ref="J88:K88"/>
    <mergeCell ref="J87:K87"/>
    <mergeCell ref="M89:N89"/>
    <mergeCell ref="M88:N88"/>
    <mergeCell ref="M87:N87"/>
    <mergeCell ref="H88:I88"/>
    <mergeCell ref="H87:I87"/>
    <mergeCell ref="J92:K92"/>
    <mergeCell ref="J91:K91"/>
    <mergeCell ref="J90:K90"/>
    <mergeCell ref="B87:E87"/>
    <mergeCell ref="B88:E88"/>
    <mergeCell ref="B89:E89"/>
    <mergeCell ref="B90:E90"/>
    <mergeCell ref="B91:E91"/>
    <mergeCell ref="F87:G87"/>
    <mergeCell ref="F88:G88"/>
    <mergeCell ref="A106:L106"/>
    <mergeCell ref="B105:E105"/>
    <mergeCell ref="B104:E104"/>
    <mergeCell ref="B103:E103"/>
    <mergeCell ref="B102:E102"/>
    <mergeCell ref="B100:E100"/>
    <mergeCell ref="F99:G99"/>
    <mergeCell ref="F100:G100"/>
    <mergeCell ref="F101:G101"/>
    <mergeCell ref="F102:G102"/>
    <mergeCell ref="F103:G103"/>
    <mergeCell ref="F104:G104"/>
    <mergeCell ref="F105:G105"/>
    <mergeCell ref="H105:I105"/>
    <mergeCell ref="H102:I102"/>
    <mergeCell ref="H103:I103"/>
    <mergeCell ref="J103:K103"/>
    <mergeCell ref="J104:K104"/>
    <mergeCell ref="J99:K99"/>
    <mergeCell ref="J100:K100"/>
    <mergeCell ref="J105:K105"/>
    <mergeCell ref="H101:I101"/>
    <mergeCell ref="F93:G93"/>
    <mergeCell ref="M103:N103"/>
    <mergeCell ref="J102:K102"/>
    <mergeCell ref="H99:I99"/>
    <mergeCell ref="J101:K101"/>
    <mergeCell ref="J48:K48"/>
    <mergeCell ref="H93:I93"/>
    <mergeCell ref="M102:N102"/>
    <mergeCell ref="H96:I96"/>
    <mergeCell ref="H97:I97"/>
    <mergeCell ref="H98:I98"/>
    <mergeCell ref="J95:K95"/>
    <mergeCell ref="J96:K96"/>
    <mergeCell ref="J98:K98"/>
    <mergeCell ref="J97:K97"/>
    <mergeCell ref="M92:N92"/>
    <mergeCell ref="M91:N91"/>
    <mergeCell ref="M90:N90"/>
    <mergeCell ref="J94:K94"/>
    <mergeCell ref="H94:I94"/>
    <mergeCell ref="H95:I95"/>
    <mergeCell ref="H80:I80"/>
    <mergeCell ref="J93:K93"/>
    <mergeCell ref="H50:I50"/>
    <mergeCell ref="J60:K60"/>
    <mergeCell ref="J59:K59"/>
    <mergeCell ref="M64:N64"/>
    <mergeCell ref="M63:N63"/>
    <mergeCell ref="M62:N62"/>
    <mergeCell ref="B93:E93"/>
    <mergeCell ref="F89:G89"/>
    <mergeCell ref="H91:I91"/>
    <mergeCell ref="H90:I90"/>
    <mergeCell ref="H89:I89"/>
    <mergeCell ref="H104:I104"/>
    <mergeCell ref="B92:E92"/>
    <mergeCell ref="F92:G92"/>
    <mergeCell ref="F91:G91"/>
    <mergeCell ref="F90:G90"/>
    <mergeCell ref="B94:E94"/>
    <mergeCell ref="B95:E95"/>
    <mergeCell ref="B96:E96"/>
    <mergeCell ref="B97:E97"/>
    <mergeCell ref="B98:E98"/>
    <mergeCell ref="F94:G94"/>
    <mergeCell ref="F95:G95"/>
    <mergeCell ref="F96:G96"/>
    <mergeCell ref="F97:G97"/>
    <mergeCell ref="F98:G98"/>
    <mergeCell ref="H92:I92"/>
    <mergeCell ref="B99:E99"/>
    <mergeCell ref="B101:E101"/>
    <mergeCell ref="H100:I100"/>
    <mergeCell ref="M19:N19"/>
    <mergeCell ref="H20:I20"/>
    <mergeCell ref="M21:N21"/>
    <mergeCell ref="B20:E20"/>
    <mergeCell ref="F20:G20"/>
    <mergeCell ref="M24:N24"/>
    <mergeCell ref="M25:N25"/>
    <mergeCell ref="M26:N26"/>
    <mergeCell ref="M28:N28"/>
    <mergeCell ref="H19:I19"/>
    <mergeCell ref="J19:K19"/>
    <mergeCell ref="B21:E21"/>
    <mergeCell ref="B24:E24"/>
    <mergeCell ref="B25:E25"/>
    <mergeCell ref="B26:E26"/>
    <mergeCell ref="B28:E28"/>
    <mergeCell ref="J20:K20"/>
    <mergeCell ref="M20:N20"/>
    <mergeCell ref="H22:I22"/>
    <mergeCell ref="H23:I23"/>
    <mergeCell ref="H24:I24"/>
    <mergeCell ref="H25:I25"/>
    <mergeCell ref="H26:I26"/>
    <mergeCell ref="H28:I28"/>
    <mergeCell ref="B51:E51"/>
    <mergeCell ref="H51:I51"/>
    <mergeCell ref="B52:E52"/>
    <mergeCell ref="H52:I52"/>
    <mergeCell ref="B49:E49"/>
    <mergeCell ref="H49:I49"/>
    <mergeCell ref="B50:E50"/>
    <mergeCell ref="B33:E33"/>
    <mergeCell ref="H33:I33"/>
    <mergeCell ref="B34:E34"/>
    <mergeCell ref="H34:I34"/>
    <mergeCell ref="B35:E35"/>
    <mergeCell ref="H35:I35"/>
    <mergeCell ref="B36:E36"/>
    <mergeCell ref="H36:I36"/>
    <mergeCell ref="B37:E37"/>
    <mergeCell ref="H37:I37"/>
    <mergeCell ref="H38:I38"/>
    <mergeCell ref="B40:E40"/>
    <mergeCell ref="H40:I40"/>
    <mergeCell ref="B38:E38"/>
    <mergeCell ref="B48:E48"/>
    <mergeCell ref="H48:I48"/>
    <mergeCell ref="H45:I45"/>
    <mergeCell ref="B53:E53"/>
    <mergeCell ref="H53:I53"/>
    <mergeCell ref="B54:E54"/>
    <mergeCell ref="H54:I54"/>
    <mergeCell ref="B56:E56"/>
    <mergeCell ref="H56:I56"/>
    <mergeCell ref="A59:I59"/>
    <mergeCell ref="B55:E55"/>
    <mergeCell ref="H55:I55"/>
    <mergeCell ref="B66:E66"/>
    <mergeCell ref="H66:I66"/>
    <mergeCell ref="B68:E68"/>
    <mergeCell ref="H68:I68"/>
    <mergeCell ref="H57:I57"/>
    <mergeCell ref="B57:E57"/>
    <mergeCell ref="B63:E63"/>
    <mergeCell ref="H63:I63"/>
    <mergeCell ref="B64:E64"/>
    <mergeCell ref="H64:I64"/>
    <mergeCell ref="B65:E65"/>
    <mergeCell ref="H65:I65"/>
    <mergeCell ref="B60:E60"/>
    <mergeCell ref="F60:G60"/>
    <mergeCell ref="H60:I60"/>
    <mergeCell ref="B67:E67"/>
    <mergeCell ref="H67:I67"/>
    <mergeCell ref="B61:E61"/>
    <mergeCell ref="H61:I61"/>
    <mergeCell ref="B62:E62"/>
    <mergeCell ref="H62:I62"/>
    <mergeCell ref="M106:N106"/>
    <mergeCell ref="M105:N105"/>
    <mergeCell ref="M104:N104"/>
    <mergeCell ref="M82:N82"/>
    <mergeCell ref="M81:N81"/>
    <mergeCell ref="M80:N80"/>
    <mergeCell ref="M68:N68"/>
    <mergeCell ref="M66:N66"/>
    <mergeCell ref="M65:N65"/>
    <mergeCell ref="M95:N95"/>
    <mergeCell ref="M96:N96"/>
    <mergeCell ref="M97:N97"/>
    <mergeCell ref="M98:N98"/>
    <mergeCell ref="M99:N99"/>
    <mergeCell ref="M100:N100"/>
    <mergeCell ref="M101:N101"/>
    <mergeCell ref="M93:N93"/>
    <mergeCell ref="M94:N94"/>
    <mergeCell ref="M86:N86"/>
    <mergeCell ref="M85:N85"/>
    <mergeCell ref="M83:N83"/>
    <mergeCell ref="M84:N84"/>
    <mergeCell ref="M73:N73"/>
    <mergeCell ref="M72:N72"/>
    <mergeCell ref="M61:N61"/>
    <mergeCell ref="M60:N60"/>
    <mergeCell ref="M59:N59"/>
    <mergeCell ref="M57:N57"/>
    <mergeCell ref="M56:N56"/>
    <mergeCell ref="M54:N54"/>
    <mergeCell ref="M55:N55"/>
    <mergeCell ref="M53:N53"/>
    <mergeCell ref="M52:N52"/>
    <mergeCell ref="M51:N51"/>
    <mergeCell ref="M50:N50"/>
    <mergeCell ref="M49:N49"/>
    <mergeCell ref="M48:N48"/>
    <mergeCell ref="M47:N47"/>
    <mergeCell ref="M46:N46"/>
    <mergeCell ref="M44:N44"/>
    <mergeCell ref="M41:N41"/>
    <mergeCell ref="M40:N40"/>
  </mergeCells>
  <pageMargins left="1.1023622047244095" right="0.70866141732283472" top="0.74803149606299213" bottom="0.74803149606299213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19" t="s">
        <v>115</v>
      </c>
    </row>
    <row r="3" spans="1:2" ht="15.75" x14ac:dyDescent="0.25">
      <c r="A3" s="16" t="s">
        <v>74</v>
      </c>
      <c r="B3" s="16" t="s">
        <v>75</v>
      </c>
    </row>
    <row r="4" spans="1:2" ht="15.75" x14ac:dyDescent="0.25">
      <c r="A4" s="17" t="s">
        <v>76</v>
      </c>
      <c r="B4" s="17" t="s">
        <v>77</v>
      </c>
    </row>
    <row r="5" spans="1:2" ht="15.75" x14ac:dyDescent="0.25">
      <c r="A5" s="17" t="s">
        <v>1</v>
      </c>
      <c r="B5" s="17" t="s">
        <v>78</v>
      </c>
    </row>
    <row r="6" spans="1:2" ht="31.5" x14ac:dyDescent="0.25">
      <c r="A6" s="17" t="s">
        <v>67</v>
      </c>
      <c r="B6" s="17" t="s">
        <v>95</v>
      </c>
    </row>
    <row r="7" spans="1:2" ht="15.75" x14ac:dyDescent="0.25">
      <c r="A7" s="17" t="s">
        <v>2</v>
      </c>
      <c r="B7" s="17" t="s">
        <v>79</v>
      </c>
    </row>
    <row r="8" spans="1:2" ht="15.75" x14ac:dyDescent="0.25">
      <c r="A8" s="17" t="s">
        <v>3</v>
      </c>
      <c r="B8" s="17" t="s">
        <v>80</v>
      </c>
    </row>
    <row r="9" spans="1:2" ht="15.75" x14ac:dyDescent="0.25">
      <c r="A9" s="17" t="s">
        <v>81</v>
      </c>
      <c r="B9" s="17" t="s">
        <v>96</v>
      </c>
    </row>
    <row r="10" spans="1:2" ht="15.75" x14ac:dyDescent="0.25">
      <c r="A10" s="17" t="s">
        <v>5</v>
      </c>
      <c r="B10" s="17" t="s">
        <v>82</v>
      </c>
    </row>
    <row r="11" spans="1:2" ht="15.75" x14ac:dyDescent="0.25">
      <c r="A11" s="17" t="s">
        <v>6</v>
      </c>
      <c r="B11" s="17" t="s">
        <v>97</v>
      </c>
    </row>
    <row r="12" spans="1:2" ht="15.75" x14ac:dyDescent="0.25">
      <c r="A12" s="17" t="s">
        <v>83</v>
      </c>
      <c r="B12" s="17" t="s">
        <v>84</v>
      </c>
    </row>
    <row r="13" spans="1:2" ht="47.25" x14ac:dyDescent="0.25">
      <c r="A13" s="17" t="s">
        <v>85</v>
      </c>
      <c r="B13" s="17" t="s">
        <v>86</v>
      </c>
    </row>
    <row r="14" spans="1:2" ht="31.5" x14ac:dyDescent="0.25">
      <c r="A14" s="17" t="s">
        <v>87</v>
      </c>
      <c r="B14" s="17" t="s">
        <v>98</v>
      </c>
    </row>
    <row r="15" spans="1:2" ht="15.75" x14ac:dyDescent="0.25">
      <c r="A15" s="17" t="s">
        <v>99</v>
      </c>
      <c r="B15" s="17"/>
    </row>
    <row r="16" spans="1:2" ht="31.5" x14ac:dyDescent="0.25">
      <c r="A16" s="18" t="s">
        <v>100</v>
      </c>
      <c r="B16" s="17" t="s">
        <v>102</v>
      </c>
    </row>
    <row r="17" spans="1:3" ht="31.5" x14ac:dyDescent="0.25">
      <c r="A17" s="18" t="s">
        <v>103</v>
      </c>
      <c r="B17" s="17" t="s">
        <v>104</v>
      </c>
    </row>
    <row r="18" spans="1:3" ht="31.5" x14ac:dyDescent="0.25">
      <c r="A18" s="17" t="s">
        <v>88</v>
      </c>
      <c r="B18" s="17" t="s">
        <v>89</v>
      </c>
    </row>
    <row r="19" spans="1:3" ht="31.5" x14ac:dyDescent="0.25">
      <c r="A19" s="17" t="s">
        <v>90</v>
      </c>
      <c r="B19" s="17" t="s">
        <v>91</v>
      </c>
    </row>
    <row r="20" spans="1:3" ht="63" x14ac:dyDescent="0.25">
      <c r="A20" s="17" t="s">
        <v>92</v>
      </c>
      <c r="B20" s="17" t="s">
        <v>105</v>
      </c>
    </row>
    <row r="21" spans="1:3" ht="31.5" x14ac:dyDescent="0.25">
      <c r="A21" s="17"/>
      <c r="B21" s="17" t="s">
        <v>106</v>
      </c>
    </row>
    <row r="22" spans="1:3" ht="31.5" x14ac:dyDescent="0.25">
      <c r="A22" s="17"/>
      <c r="B22" s="17" t="s">
        <v>107</v>
      </c>
    </row>
    <row r="23" spans="1:3" ht="31.5" x14ac:dyDescent="0.25">
      <c r="A23" s="17" t="s">
        <v>57</v>
      </c>
      <c r="B23" s="17" t="s">
        <v>108</v>
      </c>
    </row>
    <row r="24" spans="1:3" ht="31.5" x14ac:dyDescent="0.25">
      <c r="A24" s="17" t="s">
        <v>93</v>
      </c>
      <c r="B24" s="17" t="s">
        <v>113</v>
      </c>
    </row>
    <row r="25" spans="1:3" ht="31.5" x14ac:dyDescent="0.25">
      <c r="A25" s="17" t="s">
        <v>94</v>
      </c>
      <c r="B25" s="17" t="s">
        <v>114</v>
      </c>
    </row>
    <row r="26" spans="1:3" ht="15.75" x14ac:dyDescent="0.25">
      <c r="A26" s="17" t="s">
        <v>109</v>
      </c>
      <c r="B26" s="17" t="s">
        <v>112</v>
      </c>
    </row>
    <row r="27" spans="1:3" ht="31.5" x14ac:dyDescent="0.25">
      <c r="A27" s="17" t="s">
        <v>110</v>
      </c>
      <c r="B27" s="17" t="s">
        <v>111</v>
      </c>
    </row>
    <row r="29" spans="1:3" x14ac:dyDescent="0.25">
      <c r="A29" s="19" t="s">
        <v>131</v>
      </c>
    </row>
    <row r="30" spans="1:3" ht="15.75" x14ac:dyDescent="0.25">
      <c r="A30" s="20"/>
    </row>
    <row r="31" spans="1:3" ht="15.75" x14ac:dyDescent="0.25">
      <c r="A31" s="17" t="s">
        <v>116</v>
      </c>
      <c r="B31" s="17" t="s">
        <v>34</v>
      </c>
      <c r="C31" s="17" t="s">
        <v>118</v>
      </c>
    </row>
    <row r="32" spans="1:3" ht="15.75" x14ac:dyDescent="0.25">
      <c r="A32" s="17" t="s">
        <v>117</v>
      </c>
      <c r="B32" s="17" t="s">
        <v>120</v>
      </c>
      <c r="C32" s="17" t="s">
        <v>121</v>
      </c>
    </row>
    <row r="33" spans="1:3" ht="15.75" x14ac:dyDescent="0.25">
      <c r="A33" s="17" t="s">
        <v>119</v>
      </c>
      <c r="B33" s="17" t="s">
        <v>123</v>
      </c>
      <c r="C33" s="17" t="s">
        <v>124</v>
      </c>
    </row>
    <row r="34" spans="1:3" ht="31.5" x14ac:dyDescent="0.25">
      <c r="A34" s="17" t="s">
        <v>122</v>
      </c>
      <c r="B34" s="17" t="s">
        <v>126</v>
      </c>
      <c r="C34" s="17" t="s">
        <v>127</v>
      </c>
    </row>
    <row r="35" spans="1:3" ht="31.5" x14ac:dyDescent="0.25">
      <c r="A35" s="17" t="s">
        <v>125</v>
      </c>
      <c r="B35" s="17" t="s">
        <v>37</v>
      </c>
      <c r="C35" s="17" t="s">
        <v>129</v>
      </c>
    </row>
    <row r="36" spans="1:3" ht="31.5" x14ac:dyDescent="0.25">
      <c r="A36" s="17" t="s">
        <v>128</v>
      </c>
      <c r="B36" s="17" t="s">
        <v>36</v>
      </c>
      <c r="C36" s="17" t="s">
        <v>130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FORMAT KAK</vt:lpstr>
      <vt:lpstr>RAB</vt:lpstr>
      <vt:lpstr>Petunjuk Pengisian</vt:lpstr>
      <vt:lpstr>'FORMAT KAK'!Print_Area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2023-01-30T06:20:51Z</cp:lastPrinted>
  <dcterms:created xsi:type="dcterms:W3CDTF">2022-07-26T06:46:12Z</dcterms:created>
  <dcterms:modified xsi:type="dcterms:W3CDTF">2023-07-02T12:08:53Z</dcterms:modified>
</cp:coreProperties>
</file>